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220" sheetId="1" r:id="rId1"/>
    <sheet name="221" sheetId="2" r:id="rId2"/>
    <sheet name="222" sheetId="3" r:id="rId3"/>
    <sheet name="223" sheetId="4" r:id="rId4"/>
    <sheet name="224" sheetId="5" r:id="rId5"/>
    <sheet name="225" sheetId="6" r:id="rId6"/>
    <sheet name="226" sheetId="7" r:id="rId7"/>
    <sheet name="227" sheetId="8" r:id="rId8"/>
    <sheet name="228" sheetId="9" r:id="rId9"/>
  </sheets>
  <definedNames/>
  <calcPr fullCalcOnLoad="1"/>
</workbook>
</file>

<file path=xl/sharedStrings.xml><?xml version="1.0" encoding="utf-8"?>
<sst xmlns="http://schemas.openxmlformats.org/spreadsheetml/2006/main" count="415" uniqueCount="297">
  <si>
    <t>Гурьев Антон Сергеевич</t>
  </si>
  <si>
    <t>Гусев Дмитрий Алексеевич</t>
  </si>
  <si>
    <t>Данилюк Кирилл Евгеньевич</t>
  </si>
  <si>
    <t>Довбыш Ольга Сергеевна</t>
  </si>
  <si>
    <t>Ершов Арсений Сергеевич</t>
  </si>
  <si>
    <t>Калугин Александр Олегович</t>
  </si>
  <si>
    <t>Ковалков Виктор Александрович</t>
  </si>
  <si>
    <t>Кудрявцева Елена Валерьевна</t>
  </si>
  <si>
    <t>Лакеев Алексей Юрьевич</t>
  </si>
  <si>
    <t>Лебедев Владимир Константинович</t>
  </si>
  <si>
    <t>Мищенко Светлана Сергеевна</t>
  </si>
  <si>
    <t>Пахомов Дмитрий Андреевич</t>
  </si>
  <si>
    <t>Перов Николай Максимович</t>
  </si>
  <si>
    <t>Сальникова Екатерина Владимировна</t>
  </si>
  <si>
    <t>Середкина Анастасия Дмитриевна</t>
  </si>
  <si>
    <t>Удод Лилия Валерьевна</t>
  </si>
  <si>
    <t>Ушаков Никита Георгиевич</t>
  </si>
  <si>
    <t>Файфер Сергей Александрович</t>
  </si>
  <si>
    <t>Филия Светлана Сергеевна</t>
  </si>
  <si>
    <t>Шипек Глеб Викторович</t>
  </si>
  <si>
    <t>Шипилин Алексей Игоревич</t>
  </si>
  <si>
    <t>Эделев Владимир Владимирович</t>
  </si>
  <si>
    <t>Буго Оксана Олеговна</t>
  </si>
  <si>
    <t>Бушнев Дмитрий Андреевич</t>
  </si>
  <si>
    <t>Васильева Мария Андреевна</t>
  </si>
  <si>
    <t>Воробьева Виктория Вячеславовна</t>
  </si>
  <si>
    <t>Вялых Никита Алексеевич</t>
  </si>
  <si>
    <t>Горбунов Денис Геннадьевич</t>
  </si>
  <si>
    <t>Горшкова Анастасия Андреевна</t>
  </si>
  <si>
    <t>Дёмин Виктор Владимирович</t>
  </si>
  <si>
    <t>Денисов Евгений Михайлович</t>
  </si>
  <si>
    <t>Егорова Юлия Игоревна</t>
  </si>
  <si>
    <t>Жук Ольга Александровна</t>
  </si>
  <si>
    <t>Захаров Никита Максимович</t>
  </si>
  <si>
    <t>Кирик Наталья Сергеевна</t>
  </si>
  <si>
    <t>Кириллова Надежда Александровна</t>
  </si>
  <si>
    <t>Кузьмичев Иван Михайлович</t>
  </si>
  <si>
    <t>Курочкина Елена Олеговна</t>
  </si>
  <si>
    <t>Леонова Екатерина Юрьевна</t>
  </si>
  <si>
    <t>Мищенко Анастасия Александровна</t>
  </si>
  <si>
    <t>Смирнов Георгий Александрович</t>
  </si>
  <si>
    <t>Толмачева Ирина Николаевна</t>
  </si>
  <si>
    <t>Филиппов Михаил Александрович</t>
  </si>
  <si>
    <t>Шабалина Светлана Константиновна</t>
  </si>
  <si>
    <t>Широков Сергей Юрьевич</t>
  </si>
  <si>
    <t>Шишков Дмитрий Алексеевич</t>
  </si>
  <si>
    <t>Беляев Илья Андреевич</t>
  </si>
  <si>
    <t>Бербушенко Александр Александрович</t>
  </si>
  <si>
    <t>Береснева Мария Михайловна</t>
  </si>
  <si>
    <t>Владичанов Илья Александрович</t>
  </si>
  <si>
    <t>Воробьев Борислав Валерьевич</t>
  </si>
  <si>
    <t>Джалилов Алибек Омарасхабович</t>
  </si>
  <si>
    <t>Дмитриев Василий Леонидович</t>
  </si>
  <si>
    <t>Евланов Петр Николаевич</t>
  </si>
  <si>
    <t>Елистратова Анастасия Сергеевна</t>
  </si>
  <si>
    <t>Зеленов Николай Николаевич</t>
  </si>
  <si>
    <t>Кадин Максим Игоревич</t>
  </si>
  <si>
    <t>Карпенко Ольга Александровна</t>
  </si>
  <si>
    <t>Кутянин Никита Максимович</t>
  </si>
  <si>
    <t>Матросов Дмитрий Сергеевич</t>
  </si>
  <si>
    <t>Мирошникова Ксения Романовна</t>
  </si>
  <si>
    <t>Немчинова Ирина Аркадьевна</t>
  </si>
  <si>
    <t>Острая Полина Леонидовна</t>
  </si>
  <si>
    <t>Параватов Никита Андреевич</t>
  </si>
  <si>
    <t>Прокошев Сергей Вячеславович</t>
  </si>
  <si>
    <t>Самойлова Екатерина Вадимовна</t>
  </si>
  <si>
    <t>Сидельникова Марина Александровна</t>
  </si>
  <si>
    <t>Фриденберг Юлия Константиновна</t>
  </si>
  <si>
    <t>Хачатурян Анаит Гарниковна</t>
  </si>
  <si>
    <t>Чибезков Ярослав Ильич</t>
  </si>
  <si>
    <t>Айрапетян Инесса Арамовна</t>
  </si>
  <si>
    <t>Бархатов Владимир Дмитриевич</t>
  </si>
  <si>
    <t>Гликман Максим Феликсович</t>
  </si>
  <si>
    <t>Годованюк Андрей Викторович</t>
  </si>
  <si>
    <t>Горный Александр Борисович</t>
  </si>
  <si>
    <t>Давыдов Николай Романович</t>
  </si>
  <si>
    <t>Зайцева Екатерина Владимировна</t>
  </si>
  <si>
    <t>Зарембовская Яна Андреевна</t>
  </si>
  <si>
    <t>Кажилоти Зураб Семенович</t>
  </si>
  <si>
    <t>Костинская Евгения Александровна</t>
  </si>
  <si>
    <t>Костяшкин Федор Андреевич</t>
  </si>
  <si>
    <t>Кривошеина Юлия Михайловна</t>
  </si>
  <si>
    <t>Кувшинова Марина Сергеевна</t>
  </si>
  <si>
    <t>Манукян Анна Суреновна</t>
  </si>
  <si>
    <t>Ненашева Елена Владимировна</t>
  </si>
  <si>
    <t>Орловский Максим Дмитриевич</t>
  </si>
  <si>
    <t>Пермякова Александра Алексеевна</t>
  </si>
  <si>
    <t>Райков Евгений Михайлович</t>
  </si>
  <si>
    <t>Родин Дмитрий Вадимович</t>
  </si>
  <si>
    <t>Серков Денис Викторович</t>
  </si>
  <si>
    <t>Спицкий Антон Витальевич</t>
  </si>
  <si>
    <t>Тихонова Вера Александровна</t>
  </si>
  <si>
    <t>Федотко Артем Александрович</t>
  </si>
  <si>
    <t>Федутинова Валентина Юрьевна</t>
  </si>
  <si>
    <t>Холжигитов Султон Саитмуротович</t>
  </si>
  <si>
    <t>Шанаева Ирина Олеговна</t>
  </si>
  <si>
    <t>Эбич Сергей Владимирович</t>
  </si>
  <si>
    <t>Андреева Марина Александровна</t>
  </si>
  <si>
    <t>Антропов Роман Валерьевич</t>
  </si>
  <si>
    <t>Беляев Михаил Юрьевич</t>
  </si>
  <si>
    <t>Быкова Ксения Алексеевна</t>
  </si>
  <si>
    <t>Глушкова Александра Александровна</t>
  </si>
  <si>
    <t>Даниленко Дмитрий Андреевич</t>
  </si>
  <si>
    <t>Ильина Екатерина Максимовна</t>
  </si>
  <si>
    <t>Казначеев Максим Анатольевич</t>
  </si>
  <si>
    <t>Кардашевский Антон Дмитриевич</t>
  </si>
  <si>
    <t>Крушинская Кристина Владимировна</t>
  </si>
  <si>
    <t>Кузнецов Демид Сергеевич</t>
  </si>
  <si>
    <t>Милохин Александр Юрьевич</t>
  </si>
  <si>
    <t>Мицкевич Наталья Андреевна</t>
  </si>
  <si>
    <t>Папулин Дмитрий Владимирович</t>
  </si>
  <si>
    <t>Перцев Дмитрий Васильевич</t>
  </si>
  <si>
    <t>Привато Артем Викторович</t>
  </si>
  <si>
    <t>Просвиркина Елена Юрьевна</t>
  </si>
  <si>
    <t>Ржепишевский Станислав Константинович</t>
  </si>
  <si>
    <t>Романов Владимир Алексеевич</t>
  </si>
  <si>
    <t>Рудкевич Григорий Валерьевич</t>
  </si>
  <si>
    <t>Сапегина Елена Юрьевна</t>
  </si>
  <si>
    <t>Семенова Наталия Александровна</t>
  </si>
  <si>
    <t>Суббочева Алина Александровна</t>
  </si>
  <si>
    <t>Фомина Светлана Андреевна</t>
  </si>
  <si>
    <t>Хайруллина Эльвира Жамилевна</t>
  </si>
  <si>
    <t>Холмянская Екатерина Михайловна</t>
  </si>
  <si>
    <t>Ченцова Мария Дмитриевна</t>
  </si>
  <si>
    <t>Шпилева Валерия Игоревна</t>
  </si>
  <si>
    <t>Шуплецова Евгения Сергеевна</t>
  </si>
  <si>
    <t>Атамановский Тимофей Сергеевич</t>
  </si>
  <si>
    <t>Бацкалевич Роман Викторович</t>
  </si>
  <si>
    <t>Бухаров Кирилл Геннадьевич</t>
  </si>
  <si>
    <t>Воробьев Глеб Кириллович</t>
  </si>
  <si>
    <t>Герасимов Александр Александрович</t>
  </si>
  <si>
    <t>Данилов Денис Борисович</t>
  </si>
  <si>
    <t>Даньшин Алексей Борисович</t>
  </si>
  <si>
    <t>Дзалаева Татьяна Таймуразовна</t>
  </si>
  <si>
    <t>Ермакова Ксения Андреевна</t>
  </si>
  <si>
    <t>Журба Алексей Дмитриевич</t>
  </si>
  <si>
    <t>Карабанов Дмитрий Сергеевич</t>
  </si>
  <si>
    <t>Киупа Марина Вячеславовна</t>
  </si>
  <si>
    <t>Козлов Антон Константинович</t>
  </si>
  <si>
    <t>Курицын Дмитрий Васильевич</t>
  </si>
  <si>
    <t>Лагунов Андрей Сергеевич</t>
  </si>
  <si>
    <t>Магомедов Шамиль Магомедович</t>
  </si>
  <si>
    <t>Маилов Эдуард Иванович</t>
  </si>
  <si>
    <t>Менн Алексей Александрович</t>
  </si>
  <si>
    <t>Новиков Константин Константинович</t>
  </si>
  <si>
    <t>Понкратова Ольга Игоревна</t>
  </si>
  <si>
    <t>Приятель Кирилл Вадимович</t>
  </si>
  <si>
    <t>Серебрякова Вероника Владимировна</t>
  </si>
  <si>
    <t>Токарева Альбина Юрьевна</t>
  </si>
  <si>
    <t>Торшина Дарья Васильевна</t>
  </si>
  <si>
    <t>Хусаинова Алина Ринатовна</t>
  </si>
  <si>
    <t>Шварцман Антон Андреевич</t>
  </si>
  <si>
    <t>Шнейдерман Михаил Михайлович</t>
  </si>
  <si>
    <t>Ярухина Елена Сергеевна</t>
  </si>
  <si>
    <t>Антропов Дмитрий Александрович</t>
  </si>
  <si>
    <t>Апатенкова Лилия Алексеевна</t>
  </si>
  <si>
    <t>Бабкина Ксения Васильевна</t>
  </si>
  <si>
    <t>Борсуковский Павел Викторович</t>
  </si>
  <si>
    <t>Волков Андрей Михайлович</t>
  </si>
  <si>
    <t>Губайдуллина Аида Рушановна</t>
  </si>
  <si>
    <t>Даутов Радик Рафаилович</t>
  </si>
  <si>
    <t>Дворянков Николай Николаевич</t>
  </si>
  <si>
    <t>Исаева Екатерина Александровна</t>
  </si>
  <si>
    <t>Исалдинова Резеда Жаксылыковна</t>
  </si>
  <si>
    <t>Коновалов Владимир Сергеевич</t>
  </si>
  <si>
    <t>Корягин Илья Сергеевич</t>
  </si>
  <si>
    <t>Кураченков Кирилл Андреевич</t>
  </si>
  <si>
    <t>Лизунов Денис Валерьевич</t>
  </si>
  <si>
    <t>Марко Антон Борисович</t>
  </si>
  <si>
    <t>Марьина Людмила Владиленовна</t>
  </si>
  <si>
    <t>Миллина Светлана Владимировна</t>
  </si>
  <si>
    <t>Никишина Людмила Олеговна</t>
  </si>
  <si>
    <t>Орлова Карина Борисовна</t>
  </si>
  <si>
    <t>Пятигорский Илья Александрович</t>
  </si>
  <si>
    <t>Рабочая Алена Игоревна</t>
  </si>
  <si>
    <t>Решетникова Мария Сергеевна</t>
  </si>
  <si>
    <t>Сафронова Татьяна Викторовна</t>
  </si>
  <si>
    <t>Симоненко Артем Петрович</t>
  </si>
  <si>
    <t>Тростенцов Иван Андреевич</t>
  </si>
  <si>
    <t>Тюкова Мария Николаевна</t>
  </si>
  <si>
    <t>Хоч Константин Андреевич</t>
  </si>
  <si>
    <t>Храпова Маргарита Николаевна</t>
  </si>
  <si>
    <t>Шекеладзе Юлия Витальевна</t>
  </si>
  <si>
    <t>Александров Алексей Петрович</t>
  </si>
  <si>
    <t>Александров Никита  Юрьевич</t>
  </si>
  <si>
    <t>Александрова Елена Александровна</t>
  </si>
  <si>
    <t>Анисимова Мария Михайловна</t>
  </si>
  <si>
    <t>Баева Наталья Геннадьевна</t>
  </si>
  <si>
    <t>Балтер Владимир Владимирович</t>
  </si>
  <si>
    <t>Башмачникова Татьяна Александровна</t>
  </si>
  <si>
    <t>Берсенев Артем Сергеевич</t>
  </si>
  <si>
    <t>Генералов Антон Сергеевич</t>
  </si>
  <si>
    <t>Голубкова Анна Сергеевна</t>
  </si>
  <si>
    <t>Дерипаско Виталий Викторович</t>
  </si>
  <si>
    <t>Долидзе Дмитрий Александрович</t>
  </si>
  <si>
    <t>Доносов Виталий Викторович</t>
  </si>
  <si>
    <t>Есаян Кристина Валерьевна</t>
  </si>
  <si>
    <t>Загорский Денис Алексеевич</t>
  </si>
  <si>
    <t>Икаева Вероника Сослановна</t>
  </si>
  <si>
    <t>Кипарисова Ольга Николаевна</t>
  </si>
  <si>
    <t>Клейменова Екатерина Владимировна</t>
  </si>
  <si>
    <t>Копылов Игорь Александрович</t>
  </si>
  <si>
    <t>Кочергин Дмитрий Александрович</t>
  </si>
  <si>
    <t>Кувшинникова Мария Николаевна</t>
  </si>
  <si>
    <t>Моргунова Ирина Игоревна</t>
  </si>
  <si>
    <t>Нахамкина Анна Александровна</t>
  </si>
  <si>
    <t>Полякова Ольга Николаевна</t>
  </si>
  <si>
    <t>Рахманова Екатерина Александровна</t>
  </si>
  <si>
    <t>Ставчиков Александр Романович</t>
  </si>
  <si>
    <t>Струков Николай Валерьевич</t>
  </si>
  <si>
    <t>Тренева Евгения Викторовна</t>
  </si>
  <si>
    <t>Федчик Михаил Николаевич</t>
  </si>
  <si>
    <t>Чубко Дарья Сергеевна</t>
  </si>
  <si>
    <t>Антошкина Наталья Анатольевна</t>
  </si>
  <si>
    <t>Ахмедова Насиба Рустамовна</t>
  </si>
  <si>
    <t>Бодрова Дарья Сергеевна</t>
  </si>
  <si>
    <t>Бочаров Глеб Алексеевич</t>
  </si>
  <si>
    <t>Габриелов Александр Олегович</t>
  </si>
  <si>
    <t>Горин Владимир Анатольевич</t>
  </si>
  <si>
    <t>Гудина Ольга Игоревна</t>
  </si>
  <si>
    <t>Дунайцева Наталья Игоревна</t>
  </si>
  <si>
    <t>Исаков Мурад Русланович</t>
  </si>
  <si>
    <t>Исаков Омар Русланович</t>
  </si>
  <si>
    <t>Киселёв Андрей Алексеевич</t>
  </si>
  <si>
    <t>Кислица Евгений Николаевич</t>
  </si>
  <si>
    <t>Климов Павел Сергеевич</t>
  </si>
  <si>
    <t>Клокова Мария Дмитриевна</t>
  </si>
  <si>
    <t>Лисина Оксана Николаевна</t>
  </si>
  <si>
    <t>Лопатникова Екатерина Юрьевна</t>
  </si>
  <si>
    <t>Михайлова Екатерина Леонидовна</t>
  </si>
  <si>
    <t>Мовсарова Элина Вахидовна</t>
  </si>
  <si>
    <t>Омарова Мадина Бирегимовна</t>
  </si>
  <si>
    <t>Свято Олег Петрович</t>
  </si>
  <si>
    <t>Толстых Петр Михайлович</t>
  </si>
  <si>
    <t>Агафонова Анна Андреевна</t>
  </si>
  <si>
    <t>Безменов Дмитрий Алексеевич</t>
  </si>
  <si>
    <t>Адиятуллин Тимур Ахтамович</t>
  </si>
  <si>
    <t>Видманов Александр Алексеевич</t>
  </si>
  <si>
    <t>Савельев Анатолий Сергеевич</t>
  </si>
  <si>
    <t>Терехин Василий Андреевич</t>
  </si>
  <si>
    <t>Колотовкин Тимофей Александрович</t>
  </si>
  <si>
    <t>Картаева Ульяна Александровна</t>
  </si>
  <si>
    <t>Зинченко Александра Сергеевна</t>
  </si>
  <si>
    <t>Старокожева Дарья Алексеевна</t>
  </si>
  <si>
    <t>Джавадян Давид Эдуардович</t>
  </si>
  <si>
    <t>Фокин Александр Борисович</t>
  </si>
  <si>
    <t>Михеева Анна Валерьевна</t>
  </si>
  <si>
    <t>Ковальчук Андрей Юрьевич</t>
  </si>
  <si>
    <t>группа № 220</t>
  </si>
  <si>
    <t>группа № 221</t>
  </si>
  <si>
    <t>группа № 222</t>
  </si>
  <si>
    <t>группа № 223</t>
  </si>
  <si>
    <t>группа № 224</t>
  </si>
  <si>
    <t>Ковалева Анастасия Михайловна</t>
  </si>
  <si>
    <t>группа № 225</t>
  </si>
  <si>
    <t>Щеголь Владислав Александрович</t>
  </si>
  <si>
    <t>группа № 226</t>
  </si>
  <si>
    <t>группа № 227</t>
  </si>
  <si>
    <t>группа № 228</t>
  </si>
  <si>
    <t>Сагайлюк Анна Александровна</t>
  </si>
  <si>
    <t>Захарова Ольга Андреевна</t>
  </si>
  <si>
    <t>Зарибко Надежда Сергеевна</t>
  </si>
  <si>
    <t>Никитин Евгений Николаевич</t>
  </si>
  <si>
    <t>Рубан Алексей</t>
  </si>
  <si>
    <t>Михеева Анна</t>
  </si>
  <si>
    <t>Чучков Вадим</t>
  </si>
  <si>
    <t>Третьяков Максим</t>
  </si>
  <si>
    <t>3.1.</t>
  </si>
  <si>
    <t>3.2.</t>
  </si>
  <si>
    <t>3.3.</t>
  </si>
  <si>
    <t>3.4.</t>
  </si>
  <si>
    <t>Сумма</t>
  </si>
  <si>
    <t>Штраф</t>
  </si>
  <si>
    <t>Итог</t>
  </si>
  <si>
    <t>Контрольная работа</t>
  </si>
  <si>
    <t>Посещение</t>
  </si>
  <si>
    <t>Доклад</t>
  </si>
  <si>
    <t>Итого на семинарах</t>
  </si>
  <si>
    <t>Муслимова Эльвира Сергеевна</t>
  </si>
  <si>
    <t>Автомат</t>
  </si>
  <si>
    <t xml:space="preserve">Институциональная экономика, ф-т менеджмента ГУ-ВШЭ, 2005 </t>
  </si>
  <si>
    <t>Доп. задание</t>
  </si>
  <si>
    <t>Работа на сем.</t>
  </si>
  <si>
    <t>Тест</t>
  </si>
  <si>
    <t xml:space="preserve">Автомат </t>
  </si>
  <si>
    <t>ЛИСТ ИТОГОВ</t>
  </si>
  <si>
    <t>________________________________________________________</t>
  </si>
  <si>
    <t>предмет</t>
  </si>
  <si>
    <t>посещение</t>
  </si>
  <si>
    <t>статья</t>
  </si>
  <si>
    <t>семинар</t>
  </si>
  <si>
    <t>итог сем max15</t>
  </si>
  <si>
    <t>доп вопр</t>
  </si>
  <si>
    <t>контр раб max80</t>
  </si>
  <si>
    <t>контр раб max30</t>
  </si>
  <si>
    <t>Итог max55</t>
  </si>
  <si>
    <t>Леонова Екатерина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</si>
</sst>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0"/>
      <name val="Times New Roman Cyr"/>
      <family val="1"/>
    </font>
    <font>
      <sz val="10"/>
      <color indexed="8"/>
      <name val="Times New Roman Cyr"/>
      <family val="1"/>
    </font>
    <font>
      <sz val="10"/>
      <color indexed="8"/>
      <name val="MS Sans Serif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i/>
      <sz val="10"/>
      <color indexed="10"/>
      <name val="Times New Roman Cyr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 Cyr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1" xfId="0" applyFont="1" applyFill="1" applyBorder="1" applyAlignment="1" applyProtection="1">
      <alignment horizontal="center"/>
      <protection/>
    </xf>
    <xf numFmtId="0" fontId="2" fillId="0" borderId="1" xfId="17" applyFont="1" applyFill="1" applyBorder="1" applyAlignment="1">
      <alignment horizontal="left"/>
      <protection/>
    </xf>
    <xf numFmtId="0" fontId="1" fillId="0" borderId="1" xfId="0" applyFont="1" applyFill="1" applyBorder="1" applyAlignment="1" applyProtection="1">
      <alignment/>
      <protection/>
    </xf>
    <xf numFmtId="0" fontId="2" fillId="0" borderId="1" xfId="17" applyFont="1" applyFill="1" applyBorder="1" applyAlignment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2" xfId="17" applyFont="1" applyFill="1" applyBorder="1" applyAlignment="1">
      <alignment horizontal="left"/>
      <protection/>
    </xf>
    <xf numFmtId="0" fontId="8" fillId="0" borderId="0" xfId="0" applyNumberFormat="1" applyFont="1" applyAlignment="1">
      <alignment/>
    </xf>
    <xf numFmtId="0" fontId="8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2" fillId="0" borderId="1" xfId="17" applyFont="1" applyFill="1" applyBorder="1" applyAlignment="1">
      <alignment horizontal="left"/>
      <protection/>
    </xf>
    <xf numFmtId="0" fontId="1" fillId="0" borderId="1" xfId="0" applyFont="1" applyBorder="1" applyAlignment="1">
      <alignment/>
    </xf>
    <xf numFmtId="0" fontId="2" fillId="0" borderId="1" xfId="17" applyFont="1" applyFill="1" applyBorder="1" applyAlignment="1">
      <alignment horizontal="left"/>
      <protection/>
    </xf>
    <xf numFmtId="0" fontId="1" fillId="0" borderId="1" xfId="0" applyFont="1" applyFill="1" applyBorder="1" applyAlignment="1" applyProtection="1">
      <alignment/>
      <protection/>
    </xf>
    <xf numFmtId="0" fontId="2" fillId="0" borderId="2" xfId="17" applyFont="1" applyFill="1" applyBorder="1" applyAlignment="1">
      <alignment horizontal="left"/>
      <protection/>
    </xf>
    <xf numFmtId="0" fontId="1" fillId="0" borderId="2" xfId="0" applyFont="1" applyBorder="1" applyAlignment="1">
      <alignment/>
    </xf>
    <xf numFmtId="0" fontId="8" fillId="0" borderId="1" xfId="0" applyNumberFormat="1" applyFont="1" applyBorder="1" applyAlignment="1">
      <alignment horizontal="left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9" fillId="0" borderId="2" xfId="0" applyFont="1" applyBorder="1" applyAlignment="1">
      <alignment/>
    </xf>
    <xf numFmtId="164" fontId="9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164" fontId="10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/>
    </xf>
    <xf numFmtId="0" fontId="11" fillId="0" borderId="1" xfId="0" applyFont="1" applyFill="1" applyBorder="1" applyAlignment="1" applyProtection="1">
      <alignment horizontal="center"/>
      <protection/>
    </xf>
    <xf numFmtId="0" fontId="12" fillId="0" borderId="1" xfId="17" applyFont="1" applyFill="1" applyBorder="1" applyAlignment="1">
      <alignment horizontal="left"/>
      <protection/>
    </xf>
    <xf numFmtId="0" fontId="11" fillId="0" borderId="1" xfId="0" applyFont="1" applyBorder="1" applyAlignment="1">
      <alignment/>
    </xf>
    <xf numFmtId="164" fontId="11" fillId="0" borderId="1" xfId="0" applyNumberFormat="1" applyFont="1" applyBorder="1" applyAlignment="1">
      <alignment/>
    </xf>
    <xf numFmtId="0" fontId="11" fillId="0" borderId="0" xfId="0" applyFont="1" applyAlignment="1">
      <alignment/>
    </xf>
    <xf numFmtId="0" fontId="9" fillId="0" borderId="5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3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" xfId="0" applyFont="1" applyBorder="1" applyAlignment="1">
      <alignment/>
    </xf>
    <xf numFmtId="164" fontId="9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1" xfId="0" applyNumberFormat="1" applyFont="1" applyBorder="1" applyAlignment="1">
      <alignment/>
    </xf>
    <xf numFmtId="0" fontId="17" fillId="0" borderId="1" xfId="0" applyNumberFormat="1" applyFont="1" applyBorder="1" applyAlignment="1">
      <alignment/>
    </xf>
    <xf numFmtId="0" fontId="1" fillId="0" borderId="1" xfId="0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7" fillId="0" borderId="6" xfId="0" applyFont="1" applyBorder="1" applyAlignment="1">
      <alignment/>
    </xf>
    <xf numFmtId="0" fontId="18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9" fillId="0" borderId="3" xfId="0" applyFont="1" applyFill="1" applyBorder="1" applyAlignment="1">
      <alignment/>
    </xf>
    <xf numFmtId="0" fontId="6" fillId="0" borderId="6" xfId="0" applyFont="1" applyBorder="1" applyAlignment="1">
      <alignment/>
    </xf>
    <xf numFmtId="0" fontId="13" fillId="0" borderId="1" xfId="0" applyFont="1" applyFill="1" applyBorder="1" applyAlignment="1">
      <alignment/>
    </xf>
    <xf numFmtId="0" fontId="13" fillId="0" borderId="2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6" fillId="3" borderId="11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2" xfId="0" applyFont="1" applyFill="1" applyBorder="1" applyAlignment="1">
      <alignment/>
    </xf>
    <xf numFmtId="164" fontId="4" fillId="0" borderId="12" xfId="0" applyNumberFormat="1" applyFont="1" applyBorder="1" applyAlignment="1">
      <alignment/>
    </xf>
    <xf numFmtId="164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1" fontId="4" fillId="2" borderId="13" xfId="0" applyNumberFormat="1" applyFont="1" applyFill="1" applyBorder="1" applyAlignment="1">
      <alignment/>
    </xf>
    <xf numFmtId="1" fontId="6" fillId="3" borderId="14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0" fontId="4" fillId="2" borderId="1" xfId="0" applyFont="1" applyFill="1" applyBorder="1" applyAlignment="1">
      <alignment/>
    </xf>
    <xf numFmtId="1" fontId="4" fillId="2" borderId="6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15" xfId="0" applyFont="1" applyBorder="1" applyAlignment="1">
      <alignment/>
    </xf>
    <xf numFmtId="164" fontId="4" fillId="0" borderId="2" xfId="0" applyNumberFormat="1" applyFont="1" applyBorder="1" applyAlignment="1">
      <alignment/>
    </xf>
    <xf numFmtId="0" fontId="4" fillId="2" borderId="2" xfId="0" applyFont="1" applyFill="1" applyBorder="1" applyAlignment="1">
      <alignment/>
    </xf>
    <xf numFmtId="1" fontId="4" fillId="2" borderId="15" xfId="0" applyNumberFormat="1" applyFont="1" applyFill="1" applyBorder="1" applyAlignment="1">
      <alignment/>
    </xf>
    <xf numFmtId="164" fontId="4" fillId="2" borderId="1" xfId="0" applyNumberFormat="1" applyFont="1" applyFill="1" applyBorder="1" applyAlignment="1">
      <alignment/>
    </xf>
    <xf numFmtId="1" fontId="4" fillId="2" borderId="1" xfId="0" applyNumberFormat="1" applyFont="1" applyFill="1" applyBorder="1" applyAlignment="1">
      <alignment/>
    </xf>
    <xf numFmtId="0" fontId="4" fillId="0" borderId="2" xfId="0" applyFont="1" applyFill="1" applyBorder="1" applyAlignment="1">
      <alignment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9"/>
  <sheetViews>
    <sheetView workbookViewId="0" topLeftCell="A1">
      <selection activeCell="P4" sqref="P4"/>
    </sheetView>
  </sheetViews>
  <sheetFormatPr defaultColWidth="9.00390625" defaultRowHeight="12.75"/>
  <cols>
    <col min="1" max="1" width="4.25390625" style="44" customWidth="1"/>
    <col min="2" max="2" width="30.625" style="44" customWidth="1"/>
    <col min="3" max="3" width="3.25390625" style="44" customWidth="1"/>
    <col min="4" max="4" width="3.625" style="44" customWidth="1"/>
    <col min="5" max="8" width="4.25390625" style="42" customWidth="1"/>
    <col min="9" max="9" width="5.125" style="31" customWidth="1"/>
    <col min="10" max="10" width="6.875" style="31" customWidth="1"/>
    <col min="11" max="11" width="4.375" style="31" customWidth="1"/>
    <col min="12" max="12" width="9.25390625" style="31" customWidth="1"/>
    <col min="13" max="13" width="12.00390625" style="31" customWidth="1"/>
    <col min="14" max="14" width="7.00390625" style="31" bestFit="1" customWidth="1"/>
    <col min="15" max="15" width="4.875" style="31" customWidth="1"/>
    <col min="16" max="16" width="16.00390625" style="31" customWidth="1"/>
    <col min="17" max="17" width="6.625" style="31" bestFit="1" customWidth="1"/>
    <col min="18" max="27" width="3.25390625" style="31" customWidth="1"/>
    <col min="28" max="16384" width="9.125" style="44" customWidth="1"/>
  </cols>
  <sheetData>
    <row r="1" spans="1:11" s="53" customFormat="1" ht="16.5" customHeight="1">
      <c r="A1" s="53" t="s">
        <v>280</v>
      </c>
      <c r="C1" s="54"/>
      <c r="D1" s="54"/>
      <c r="E1" s="54"/>
      <c r="F1" s="54"/>
      <c r="G1" s="54"/>
      <c r="H1" s="54"/>
      <c r="I1" s="54"/>
      <c r="J1" s="54"/>
      <c r="K1" s="54"/>
    </row>
    <row r="2" spans="1:38" s="5" customFormat="1" ht="15.75">
      <c r="A2" s="33" t="s">
        <v>248</v>
      </c>
      <c r="B2" s="19"/>
      <c r="C2" s="74" t="s">
        <v>274</v>
      </c>
      <c r="D2" s="75"/>
      <c r="E2" s="75"/>
      <c r="F2" s="75"/>
      <c r="G2" s="75"/>
      <c r="H2" s="75"/>
      <c r="I2" s="75"/>
      <c r="J2" s="75"/>
      <c r="K2" s="76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40"/>
      <c r="Y2" s="40"/>
      <c r="Z2" s="40"/>
      <c r="AA2" s="40"/>
      <c r="AB2" s="40"/>
      <c r="AC2" s="40"/>
      <c r="AD2" s="31"/>
      <c r="AE2" s="41"/>
      <c r="AF2" s="41"/>
      <c r="AG2" s="31"/>
      <c r="AH2" s="31"/>
      <c r="AI2" s="31"/>
      <c r="AJ2" s="31"/>
      <c r="AK2" s="31"/>
      <c r="AL2" s="31"/>
    </row>
    <row r="3" spans="1:38" s="13" customFormat="1" ht="15.75">
      <c r="A3" s="26"/>
      <c r="B3" s="18"/>
      <c r="C3" s="55">
        <v>1</v>
      </c>
      <c r="D3" s="55">
        <v>2</v>
      </c>
      <c r="E3" s="55" t="s">
        <v>267</v>
      </c>
      <c r="F3" s="55" t="s">
        <v>268</v>
      </c>
      <c r="G3" s="55" t="s">
        <v>269</v>
      </c>
      <c r="H3" s="55" t="s">
        <v>270</v>
      </c>
      <c r="I3" s="55" t="s">
        <v>271</v>
      </c>
      <c r="J3" s="55" t="s">
        <v>272</v>
      </c>
      <c r="K3" s="55" t="s">
        <v>273</v>
      </c>
      <c r="L3" s="55" t="s">
        <v>275</v>
      </c>
      <c r="M3" s="55" t="s">
        <v>282</v>
      </c>
      <c r="N3" s="55" t="s">
        <v>276</v>
      </c>
      <c r="O3" s="55" t="s">
        <v>283</v>
      </c>
      <c r="P3" s="55" t="s">
        <v>277</v>
      </c>
      <c r="Q3" s="56" t="s">
        <v>271</v>
      </c>
      <c r="R3" s="18"/>
      <c r="S3" s="18"/>
      <c r="T3" s="18"/>
      <c r="U3" s="18"/>
      <c r="V3" s="18"/>
      <c r="W3" s="18"/>
      <c r="X3" s="17"/>
      <c r="Y3" s="17"/>
      <c r="Z3" s="17"/>
      <c r="AA3" s="17"/>
      <c r="AB3" s="17"/>
      <c r="AC3" s="17"/>
      <c r="AD3" s="43"/>
      <c r="AE3" s="43"/>
      <c r="AF3" s="43"/>
      <c r="AG3" s="43"/>
      <c r="AH3" s="17"/>
      <c r="AI3" s="17"/>
      <c r="AJ3" s="17"/>
      <c r="AK3" s="17"/>
      <c r="AL3" s="17"/>
    </row>
    <row r="4" spans="1:31" s="31" customFormat="1" ht="13.5">
      <c r="A4" s="12">
        <v>1</v>
      </c>
      <c r="B4" s="11" t="s">
        <v>237</v>
      </c>
      <c r="C4" s="19">
        <v>1</v>
      </c>
      <c r="D4" s="19">
        <v>12</v>
      </c>
      <c r="E4" s="11">
        <v>0</v>
      </c>
      <c r="F4" s="11">
        <v>4</v>
      </c>
      <c r="G4" s="11">
        <v>0</v>
      </c>
      <c r="H4" s="11">
        <v>2</v>
      </c>
      <c r="I4" s="19">
        <f>SUM(C4:H4)</f>
        <v>19</v>
      </c>
      <c r="J4" s="19">
        <v>0</v>
      </c>
      <c r="K4" s="30">
        <f>(I4+J4)*3/8</f>
        <v>7.125</v>
      </c>
      <c r="L4" s="19">
        <v>2.1</v>
      </c>
      <c r="M4" s="19">
        <v>0</v>
      </c>
      <c r="N4" s="19">
        <v>4</v>
      </c>
      <c r="O4" s="48"/>
      <c r="P4" s="19">
        <f>SUM(L4:O4)</f>
        <v>6.1</v>
      </c>
      <c r="Q4" s="30">
        <f>K4+P4</f>
        <v>13.225</v>
      </c>
      <c r="R4" s="19"/>
      <c r="S4" s="19"/>
      <c r="T4" s="19"/>
      <c r="U4" s="19"/>
      <c r="V4" s="19"/>
      <c r="W4" s="19"/>
      <c r="X4" s="19"/>
      <c r="Y4" s="19"/>
      <c r="Z4" s="19"/>
      <c r="AA4" s="19"/>
      <c r="AB4" s="41"/>
      <c r="AC4" s="41"/>
      <c r="AD4" s="41"/>
      <c r="AE4" s="41"/>
    </row>
    <row r="5" spans="1:27" ht="12.75">
      <c r="A5" s="12">
        <v>2</v>
      </c>
      <c r="B5" s="2" t="s">
        <v>0</v>
      </c>
      <c r="C5" s="19">
        <v>6</v>
      </c>
      <c r="D5" s="19">
        <v>14</v>
      </c>
      <c r="E5" s="11">
        <v>6</v>
      </c>
      <c r="F5" s="11">
        <v>8</v>
      </c>
      <c r="G5" s="11">
        <v>9</v>
      </c>
      <c r="H5" s="11">
        <v>0</v>
      </c>
      <c r="I5" s="19">
        <f aca="true" t="shared" si="0" ref="I5:I28">SUM(C5:H5)</f>
        <v>43</v>
      </c>
      <c r="J5" s="19">
        <v>0</v>
      </c>
      <c r="K5" s="30">
        <f aca="true" t="shared" si="1" ref="K5:K28">(I5+J5)*3/8</f>
        <v>16.125</v>
      </c>
      <c r="L5" s="19">
        <v>2.1</v>
      </c>
      <c r="M5" s="19">
        <v>0.2</v>
      </c>
      <c r="N5" s="19">
        <v>4</v>
      </c>
      <c r="O5" s="19">
        <v>5</v>
      </c>
      <c r="P5" s="19">
        <f aca="true" t="shared" si="2" ref="P5:P28">SUM(L5:O5)</f>
        <v>11.3</v>
      </c>
      <c r="Q5" s="30">
        <f aca="true" t="shared" si="3" ref="Q5:Q28">K5+P5</f>
        <v>27.425</v>
      </c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27" ht="12.75">
      <c r="A6" s="12">
        <v>3</v>
      </c>
      <c r="B6" s="2" t="s">
        <v>1</v>
      </c>
      <c r="C6" s="19">
        <v>5</v>
      </c>
      <c r="D6" s="19">
        <v>0</v>
      </c>
      <c r="E6" s="11">
        <v>0</v>
      </c>
      <c r="F6" s="11">
        <v>0</v>
      </c>
      <c r="G6" s="11">
        <v>0</v>
      </c>
      <c r="H6" s="11">
        <v>0</v>
      </c>
      <c r="I6" s="19">
        <f t="shared" si="0"/>
        <v>5</v>
      </c>
      <c r="J6" s="19">
        <v>0</v>
      </c>
      <c r="K6" s="30">
        <f t="shared" si="1"/>
        <v>1.875</v>
      </c>
      <c r="L6" s="19">
        <v>2.7</v>
      </c>
      <c r="M6" s="19">
        <v>6</v>
      </c>
      <c r="N6" s="19">
        <v>6</v>
      </c>
      <c r="O6" s="19">
        <v>10</v>
      </c>
      <c r="P6" s="19">
        <f t="shared" si="2"/>
        <v>24.7</v>
      </c>
      <c r="Q6" s="30">
        <f t="shared" si="3"/>
        <v>26.575</v>
      </c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ht="12.75">
      <c r="A7" s="12">
        <v>4</v>
      </c>
      <c r="B7" s="2" t="s">
        <v>2</v>
      </c>
      <c r="C7" s="19">
        <v>2</v>
      </c>
      <c r="D7" s="19">
        <v>13</v>
      </c>
      <c r="E7" s="11">
        <v>7</v>
      </c>
      <c r="F7" s="11">
        <v>8</v>
      </c>
      <c r="G7" s="11">
        <v>0</v>
      </c>
      <c r="H7" s="11">
        <v>7</v>
      </c>
      <c r="I7" s="19">
        <f t="shared" si="0"/>
        <v>37</v>
      </c>
      <c r="J7" s="19">
        <v>0</v>
      </c>
      <c r="K7" s="30">
        <f t="shared" si="1"/>
        <v>13.875</v>
      </c>
      <c r="L7" s="19">
        <v>2.4</v>
      </c>
      <c r="M7" s="19">
        <v>1.2</v>
      </c>
      <c r="N7" s="19">
        <v>4.5</v>
      </c>
      <c r="O7" s="19">
        <v>8</v>
      </c>
      <c r="P7" s="19">
        <f t="shared" si="2"/>
        <v>16.1</v>
      </c>
      <c r="Q7" s="30">
        <f t="shared" si="3"/>
        <v>29.975</v>
      </c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ht="12.75">
      <c r="A8" s="12">
        <v>5</v>
      </c>
      <c r="B8" s="2" t="s">
        <v>3</v>
      </c>
      <c r="C8" s="19">
        <v>5</v>
      </c>
      <c r="D8" s="19">
        <v>6</v>
      </c>
      <c r="E8" s="11">
        <v>5</v>
      </c>
      <c r="F8" s="11">
        <v>10</v>
      </c>
      <c r="G8" s="11">
        <v>5</v>
      </c>
      <c r="H8" s="11">
        <v>1</v>
      </c>
      <c r="I8" s="19">
        <f t="shared" si="0"/>
        <v>32</v>
      </c>
      <c r="J8" s="19">
        <v>0</v>
      </c>
      <c r="K8" s="30">
        <f t="shared" si="1"/>
        <v>12</v>
      </c>
      <c r="L8" s="19">
        <v>2.7</v>
      </c>
      <c r="M8" s="19">
        <v>6</v>
      </c>
      <c r="N8" s="19">
        <v>6</v>
      </c>
      <c r="O8" s="19">
        <v>8</v>
      </c>
      <c r="P8" s="19">
        <f t="shared" si="2"/>
        <v>22.7</v>
      </c>
      <c r="Q8" s="30">
        <f t="shared" si="3"/>
        <v>34.7</v>
      </c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2.75">
      <c r="A9" s="12">
        <v>6</v>
      </c>
      <c r="B9" s="2" t="s">
        <v>4</v>
      </c>
      <c r="C9" s="19"/>
      <c r="D9" s="19"/>
      <c r="E9" s="11"/>
      <c r="F9" s="11"/>
      <c r="G9" s="11"/>
      <c r="H9" s="11"/>
      <c r="I9" s="19">
        <f t="shared" si="0"/>
        <v>0</v>
      </c>
      <c r="J9" s="19">
        <v>0</v>
      </c>
      <c r="K9" s="30">
        <f t="shared" si="1"/>
        <v>0</v>
      </c>
      <c r="L9" s="19">
        <v>1.5</v>
      </c>
      <c r="M9" s="19">
        <v>0.2</v>
      </c>
      <c r="N9" s="19"/>
      <c r="O9" s="19"/>
      <c r="P9" s="19">
        <f t="shared" si="2"/>
        <v>1.7</v>
      </c>
      <c r="Q9" s="30">
        <f t="shared" si="3"/>
        <v>1.7</v>
      </c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ht="12.75">
      <c r="A10" s="12">
        <v>7</v>
      </c>
      <c r="B10" s="2" t="s">
        <v>58</v>
      </c>
      <c r="C10" s="19">
        <v>5</v>
      </c>
      <c r="D10" s="19">
        <v>0</v>
      </c>
      <c r="E10" s="11">
        <v>0</v>
      </c>
      <c r="F10" s="11">
        <v>3</v>
      </c>
      <c r="G10" s="11">
        <v>5</v>
      </c>
      <c r="H10" s="11">
        <v>0</v>
      </c>
      <c r="I10" s="19">
        <f t="shared" si="0"/>
        <v>13</v>
      </c>
      <c r="J10" s="19">
        <v>0</v>
      </c>
      <c r="K10" s="30">
        <f t="shared" si="1"/>
        <v>4.875</v>
      </c>
      <c r="L10" s="19">
        <v>1.5</v>
      </c>
      <c r="M10" s="19">
        <v>2</v>
      </c>
      <c r="N10" s="19"/>
      <c r="O10" s="19"/>
      <c r="P10" s="19">
        <f t="shared" si="2"/>
        <v>3.5</v>
      </c>
      <c r="Q10" s="30">
        <f t="shared" si="3"/>
        <v>8.375</v>
      </c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ht="12.75">
      <c r="A11" s="12">
        <v>8</v>
      </c>
      <c r="B11" s="2" t="s">
        <v>5</v>
      </c>
      <c r="C11" s="19">
        <v>7</v>
      </c>
      <c r="D11" s="19">
        <v>12</v>
      </c>
      <c r="E11" s="11">
        <v>14</v>
      </c>
      <c r="F11" s="11">
        <v>6</v>
      </c>
      <c r="G11" s="11">
        <v>4</v>
      </c>
      <c r="H11" s="11">
        <v>6</v>
      </c>
      <c r="I11" s="19">
        <f t="shared" si="0"/>
        <v>49</v>
      </c>
      <c r="J11" s="19">
        <v>0</v>
      </c>
      <c r="K11" s="30">
        <f t="shared" si="1"/>
        <v>18.375</v>
      </c>
      <c r="L11" s="19">
        <v>1.8</v>
      </c>
      <c r="M11" s="19">
        <v>0</v>
      </c>
      <c r="N11" s="19"/>
      <c r="O11" s="19">
        <v>10</v>
      </c>
      <c r="P11" s="19">
        <f t="shared" si="2"/>
        <v>11.8</v>
      </c>
      <c r="Q11" s="30">
        <f t="shared" si="3"/>
        <v>30.175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ht="12.75">
      <c r="A12" s="12">
        <v>9</v>
      </c>
      <c r="B12" s="2" t="s">
        <v>6</v>
      </c>
      <c r="C12" s="19">
        <v>5</v>
      </c>
      <c r="D12" s="19">
        <v>13</v>
      </c>
      <c r="E12" s="11">
        <v>5</v>
      </c>
      <c r="F12" s="11">
        <v>4</v>
      </c>
      <c r="G12" s="11">
        <v>6</v>
      </c>
      <c r="H12" s="11">
        <v>7</v>
      </c>
      <c r="I12" s="19">
        <f t="shared" si="0"/>
        <v>40</v>
      </c>
      <c r="J12" s="19">
        <v>0</v>
      </c>
      <c r="K12" s="30">
        <f t="shared" si="1"/>
        <v>15</v>
      </c>
      <c r="L12" s="19">
        <v>2.4</v>
      </c>
      <c r="M12" s="19">
        <v>6</v>
      </c>
      <c r="N12" s="19">
        <v>6</v>
      </c>
      <c r="O12" s="19">
        <v>10</v>
      </c>
      <c r="P12" s="19">
        <f t="shared" si="2"/>
        <v>24.4</v>
      </c>
      <c r="Q12" s="30">
        <f t="shared" si="3"/>
        <v>39.4</v>
      </c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ht="12.75">
      <c r="A13" s="12">
        <v>10</v>
      </c>
      <c r="B13" s="2" t="s">
        <v>7</v>
      </c>
      <c r="C13" s="19">
        <v>2</v>
      </c>
      <c r="D13" s="19">
        <v>10</v>
      </c>
      <c r="E13" s="11">
        <v>1</v>
      </c>
      <c r="F13" s="11">
        <v>3</v>
      </c>
      <c r="G13" s="11">
        <v>0</v>
      </c>
      <c r="H13" s="11">
        <v>5</v>
      </c>
      <c r="I13" s="19">
        <f t="shared" si="0"/>
        <v>21</v>
      </c>
      <c r="J13" s="19">
        <v>0</v>
      </c>
      <c r="K13" s="30">
        <f t="shared" si="1"/>
        <v>7.875</v>
      </c>
      <c r="L13" s="19">
        <v>1.8</v>
      </c>
      <c r="M13" s="19">
        <v>0.35</v>
      </c>
      <c r="N13" s="19">
        <v>4.5</v>
      </c>
      <c r="O13" s="19">
        <v>7</v>
      </c>
      <c r="P13" s="19">
        <f t="shared" si="2"/>
        <v>13.65</v>
      </c>
      <c r="Q13" s="30">
        <f t="shared" si="3"/>
        <v>21.525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ht="12.75">
      <c r="A14" s="12">
        <v>11</v>
      </c>
      <c r="B14" s="2" t="s">
        <v>8</v>
      </c>
      <c r="C14" s="19"/>
      <c r="D14" s="19"/>
      <c r="E14" s="11"/>
      <c r="F14" s="11"/>
      <c r="G14" s="11"/>
      <c r="H14" s="11"/>
      <c r="I14" s="19">
        <f t="shared" si="0"/>
        <v>0</v>
      </c>
      <c r="J14" s="19">
        <v>0</v>
      </c>
      <c r="K14" s="30">
        <f t="shared" si="1"/>
        <v>0</v>
      </c>
      <c r="L14" s="19">
        <v>1.5</v>
      </c>
      <c r="M14" s="19">
        <v>0.2</v>
      </c>
      <c r="N14" s="19"/>
      <c r="O14" s="19"/>
      <c r="P14" s="19">
        <f t="shared" si="2"/>
        <v>1.7</v>
      </c>
      <c r="Q14" s="30">
        <f t="shared" si="3"/>
        <v>1.7</v>
      </c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ht="12.75">
      <c r="A15" s="12">
        <v>12</v>
      </c>
      <c r="B15" s="2" t="s">
        <v>9</v>
      </c>
      <c r="C15" s="19">
        <v>5</v>
      </c>
      <c r="D15" s="19">
        <v>12</v>
      </c>
      <c r="E15" s="11">
        <v>5</v>
      </c>
      <c r="F15" s="11">
        <v>7</v>
      </c>
      <c r="G15" s="11">
        <v>5</v>
      </c>
      <c r="H15" s="11">
        <v>0</v>
      </c>
      <c r="I15" s="19">
        <f t="shared" si="0"/>
        <v>34</v>
      </c>
      <c r="J15" s="19">
        <v>0</v>
      </c>
      <c r="K15" s="30">
        <f t="shared" si="1"/>
        <v>12.75</v>
      </c>
      <c r="L15" s="19">
        <v>1.95</v>
      </c>
      <c r="M15" s="19">
        <v>0</v>
      </c>
      <c r="N15" s="19">
        <v>4</v>
      </c>
      <c r="O15" s="19">
        <v>9</v>
      </c>
      <c r="P15" s="19">
        <f t="shared" si="2"/>
        <v>14.95</v>
      </c>
      <c r="Q15" s="30">
        <f t="shared" si="3"/>
        <v>27.7</v>
      </c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ht="12.75">
      <c r="A16" s="12">
        <v>13</v>
      </c>
      <c r="B16" s="2" t="s">
        <v>10</v>
      </c>
      <c r="C16" s="19">
        <v>5</v>
      </c>
      <c r="D16" s="19">
        <v>3</v>
      </c>
      <c r="E16" s="11">
        <v>8</v>
      </c>
      <c r="F16" s="11">
        <v>0</v>
      </c>
      <c r="G16" s="11">
        <v>0</v>
      </c>
      <c r="H16" s="11">
        <v>0</v>
      </c>
      <c r="I16" s="19">
        <f t="shared" si="0"/>
        <v>16</v>
      </c>
      <c r="J16" s="19">
        <v>0</v>
      </c>
      <c r="K16" s="30">
        <f t="shared" si="1"/>
        <v>6</v>
      </c>
      <c r="L16" s="19">
        <v>2.7</v>
      </c>
      <c r="M16" s="19">
        <v>6</v>
      </c>
      <c r="N16" s="19">
        <v>5.5</v>
      </c>
      <c r="O16" s="19"/>
      <c r="P16" s="19">
        <f t="shared" si="2"/>
        <v>14.2</v>
      </c>
      <c r="Q16" s="30">
        <f t="shared" si="3"/>
        <v>20.2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ht="12.75">
      <c r="A17" s="12">
        <v>14</v>
      </c>
      <c r="B17" s="2" t="s">
        <v>11</v>
      </c>
      <c r="C17" s="19">
        <v>2</v>
      </c>
      <c r="D17" s="19">
        <v>9</v>
      </c>
      <c r="E17" s="11">
        <v>0</v>
      </c>
      <c r="F17" s="11">
        <v>0</v>
      </c>
      <c r="G17" s="11">
        <v>0</v>
      </c>
      <c r="H17" s="11">
        <v>0</v>
      </c>
      <c r="I17" s="19">
        <f t="shared" si="0"/>
        <v>11</v>
      </c>
      <c r="J17" s="19">
        <v>-10</v>
      </c>
      <c r="K17" s="30">
        <f t="shared" si="1"/>
        <v>0.375</v>
      </c>
      <c r="L17" s="19">
        <v>1.8</v>
      </c>
      <c r="M17" s="19">
        <v>0</v>
      </c>
      <c r="N17" s="19">
        <v>4</v>
      </c>
      <c r="O17" s="19">
        <v>10</v>
      </c>
      <c r="P17" s="19">
        <f t="shared" si="2"/>
        <v>15.8</v>
      </c>
      <c r="Q17" s="30">
        <f t="shared" si="3"/>
        <v>16.175</v>
      </c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ht="12.75">
      <c r="A18" s="12">
        <v>15</v>
      </c>
      <c r="B18" s="2" t="s">
        <v>12</v>
      </c>
      <c r="C18" s="19">
        <v>5</v>
      </c>
      <c r="D18" s="19">
        <v>6</v>
      </c>
      <c r="E18" s="11">
        <v>6</v>
      </c>
      <c r="F18" s="11">
        <v>0</v>
      </c>
      <c r="G18" s="11">
        <v>7</v>
      </c>
      <c r="H18" s="11">
        <v>0</v>
      </c>
      <c r="I18" s="19">
        <f t="shared" si="0"/>
        <v>24</v>
      </c>
      <c r="J18" s="19">
        <v>0</v>
      </c>
      <c r="K18" s="30">
        <f t="shared" si="1"/>
        <v>9</v>
      </c>
      <c r="L18" s="19">
        <v>2.7</v>
      </c>
      <c r="M18" s="19">
        <v>4</v>
      </c>
      <c r="N18" s="19"/>
      <c r="O18" s="19"/>
      <c r="P18" s="19">
        <f t="shared" si="2"/>
        <v>6.7</v>
      </c>
      <c r="Q18" s="30">
        <f t="shared" si="3"/>
        <v>15.7</v>
      </c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ht="12.75">
      <c r="A19" s="12">
        <v>16</v>
      </c>
      <c r="B19" s="2" t="s">
        <v>238</v>
      </c>
      <c r="C19" s="19">
        <v>2</v>
      </c>
      <c r="D19" s="19">
        <v>15</v>
      </c>
      <c r="E19" s="11">
        <v>2</v>
      </c>
      <c r="F19" s="11">
        <v>9</v>
      </c>
      <c r="G19" s="11">
        <v>0</v>
      </c>
      <c r="H19" s="11">
        <v>4</v>
      </c>
      <c r="I19" s="19">
        <f t="shared" si="0"/>
        <v>32</v>
      </c>
      <c r="J19" s="19">
        <v>0</v>
      </c>
      <c r="K19" s="30">
        <f t="shared" si="1"/>
        <v>12</v>
      </c>
      <c r="L19" s="19">
        <v>2.1</v>
      </c>
      <c r="M19" s="19">
        <v>0.5</v>
      </c>
      <c r="N19" s="19"/>
      <c r="O19" s="19"/>
      <c r="P19" s="19">
        <f t="shared" si="2"/>
        <v>2.6</v>
      </c>
      <c r="Q19" s="30">
        <f t="shared" si="3"/>
        <v>14.6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ht="12.75">
      <c r="A20" s="12">
        <v>17</v>
      </c>
      <c r="B20" s="2" t="s">
        <v>13</v>
      </c>
      <c r="C20" s="19">
        <v>3</v>
      </c>
      <c r="D20" s="19">
        <v>11</v>
      </c>
      <c r="E20" s="11">
        <v>1</v>
      </c>
      <c r="F20" s="11">
        <v>12</v>
      </c>
      <c r="G20" s="11">
        <v>2</v>
      </c>
      <c r="H20" s="11">
        <v>10</v>
      </c>
      <c r="I20" s="19">
        <f t="shared" si="0"/>
        <v>39</v>
      </c>
      <c r="J20" s="19">
        <v>0</v>
      </c>
      <c r="K20" s="30">
        <f t="shared" si="1"/>
        <v>14.625</v>
      </c>
      <c r="L20" s="19">
        <v>2.7</v>
      </c>
      <c r="M20" s="19">
        <v>4</v>
      </c>
      <c r="N20" s="19">
        <v>6</v>
      </c>
      <c r="O20" s="19">
        <v>9</v>
      </c>
      <c r="P20" s="19">
        <f t="shared" si="2"/>
        <v>21.7</v>
      </c>
      <c r="Q20" s="30">
        <f t="shared" si="3"/>
        <v>36.325</v>
      </c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ht="12.75">
      <c r="A21" s="12">
        <v>18</v>
      </c>
      <c r="B21" s="2" t="s">
        <v>239</v>
      </c>
      <c r="C21" s="19">
        <v>5</v>
      </c>
      <c r="D21" s="19">
        <v>4</v>
      </c>
      <c r="E21" s="11">
        <v>9</v>
      </c>
      <c r="F21" s="11">
        <v>10</v>
      </c>
      <c r="G21" s="11">
        <v>9</v>
      </c>
      <c r="H21" s="11">
        <v>5</v>
      </c>
      <c r="I21" s="19">
        <f t="shared" si="0"/>
        <v>42</v>
      </c>
      <c r="J21" s="19">
        <v>0</v>
      </c>
      <c r="K21" s="30">
        <f t="shared" si="1"/>
        <v>15.75</v>
      </c>
      <c r="L21" s="19">
        <v>2.7</v>
      </c>
      <c r="M21" s="19">
        <v>2</v>
      </c>
      <c r="N21" s="19">
        <v>5.5</v>
      </c>
      <c r="O21" s="19">
        <v>10</v>
      </c>
      <c r="P21" s="19">
        <f t="shared" si="2"/>
        <v>20.2</v>
      </c>
      <c r="Q21" s="30">
        <f t="shared" si="3"/>
        <v>35.95</v>
      </c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ht="12.75">
      <c r="A22" s="12">
        <v>19</v>
      </c>
      <c r="B22" s="2" t="s">
        <v>15</v>
      </c>
      <c r="C22" s="19">
        <v>0</v>
      </c>
      <c r="D22" s="19">
        <v>7</v>
      </c>
      <c r="E22" s="11">
        <v>5</v>
      </c>
      <c r="F22" s="11">
        <v>7</v>
      </c>
      <c r="G22" s="11">
        <v>0</v>
      </c>
      <c r="H22" s="11">
        <v>9</v>
      </c>
      <c r="I22" s="19">
        <f t="shared" si="0"/>
        <v>28</v>
      </c>
      <c r="J22" s="19">
        <v>0</v>
      </c>
      <c r="K22" s="30">
        <f t="shared" si="1"/>
        <v>10.5</v>
      </c>
      <c r="L22" s="19">
        <v>2.4</v>
      </c>
      <c r="M22" s="19">
        <v>4</v>
      </c>
      <c r="N22" s="19">
        <v>5.5</v>
      </c>
      <c r="O22" s="19">
        <v>9</v>
      </c>
      <c r="P22" s="19">
        <f t="shared" si="2"/>
        <v>20.9</v>
      </c>
      <c r="Q22" s="30">
        <f t="shared" si="3"/>
        <v>31.4</v>
      </c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ht="12.75">
      <c r="A23" s="12">
        <v>20</v>
      </c>
      <c r="B23" s="2" t="s">
        <v>16</v>
      </c>
      <c r="C23" s="19"/>
      <c r="D23" s="19"/>
      <c r="E23" s="11"/>
      <c r="F23" s="11"/>
      <c r="G23" s="11"/>
      <c r="H23" s="11"/>
      <c r="I23" s="19">
        <f t="shared" si="0"/>
        <v>0</v>
      </c>
      <c r="J23" s="19">
        <v>0</v>
      </c>
      <c r="K23" s="30">
        <f t="shared" si="1"/>
        <v>0</v>
      </c>
      <c r="L23" s="19">
        <v>0.9</v>
      </c>
      <c r="M23" s="19">
        <v>0</v>
      </c>
      <c r="N23" s="19">
        <v>6</v>
      </c>
      <c r="O23" s="19">
        <v>9</v>
      </c>
      <c r="P23" s="19">
        <f t="shared" si="2"/>
        <v>15.9</v>
      </c>
      <c r="Q23" s="30">
        <f t="shared" si="3"/>
        <v>15.9</v>
      </c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ht="12.75">
      <c r="A24" s="12">
        <v>21</v>
      </c>
      <c r="B24" s="2" t="s">
        <v>17</v>
      </c>
      <c r="C24" s="19"/>
      <c r="D24" s="19"/>
      <c r="E24" s="11"/>
      <c r="F24" s="11"/>
      <c r="G24" s="11"/>
      <c r="H24" s="11"/>
      <c r="I24" s="19">
        <f t="shared" si="0"/>
        <v>0</v>
      </c>
      <c r="J24" s="19">
        <v>0</v>
      </c>
      <c r="K24" s="30">
        <f t="shared" si="1"/>
        <v>0</v>
      </c>
      <c r="L24" s="19">
        <v>1.2</v>
      </c>
      <c r="M24" s="19">
        <v>2</v>
      </c>
      <c r="N24" s="19"/>
      <c r="O24" s="19"/>
      <c r="P24" s="19">
        <f t="shared" si="2"/>
        <v>3.2</v>
      </c>
      <c r="Q24" s="30">
        <f t="shared" si="3"/>
        <v>3.2</v>
      </c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ht="12.75">
      <c r="A25" s="12">
        <v>22</v>
      </c>
      <c r="B25" s="3" t="s">
        <v>18</v>
      </c>
      <c r="C25" s="29">
        <v>0</v>
      </c>
      <c r="D25" s="29">
        <v>15</v>
      </c>
      <c r="E25" s="49">
        <v>13</v>
      </c>
      <c r="F25" s="11">
        <v>10</v>
      </c>
      <c r="G25" s="49">
        <v>1</v>
      </c>
      <c r="H25" s="11">
        <v>5</v>
      </c>
      <c r="I25" s="19">
        <f t="shared" si="0"/>
        <v>44</v>
      </c>
      <c r="J25" s="19">
        <v>0</v>
      </c>
      <c r="K25" s="30">
        <f t="shared" si="1"/>
        <v>16.5</v>
      </c>
      <c r="L25" s="29">
        <v>2.7</v>
      </c>
      <c r="M25" s="29">
        <v>6</v>
      </c>
      <c r="N25" s="29">
        <v>5.5</v>
      </c>
      <c r="O25" s="29">
        <v>9</v>
      </c>
      <c r="P25" s="19">
        <f t="shared" si="2"/>
        <v>23.2</v>
      </c>
      <c r="Q25" s="30">
        <f t="shared" si="3"/>
        <v>39.7</v>
      </c>
      <c r="R25" s="29"/>
      <c r="S25" s="29"/>
      <c r="T25" s="29"/>
      <c r="U25" s="29"/>
      <c r="V25" s="29"/>
      <c r="W25" s="29"/>
      <c r="X25" s="29"/>
      <c r="Y25" s="29"/>
      <c r="Z25" s="29"/>
      <c r="AA25" s="29"/>
    </row>
    <row r="26" spans="1:27" ht="12.75">
      <c r="A26" s="12">
        <v>23</v>
      </c>
      <c r="B26" s="2" t="s">
        <v>19</v>
      </c>
      <c r="C26" s="19">
        <v>0</v>
      </c>
      <c r="D26" s="19">
        <v>6</v>
      </c>
      <c r="E26" s="11">
        <v>3</v>
      </c>
      <c r="F26" s="11">
        <v>5</v>
      </c>
      <c r="G26" s="11">
        <v>9</v>
      </c>
      <c r="H26" s="11">
        <v>2</v>
      </c>
      <c r="I26" s="19">
        <f t="shared" si="0"/>
        <v>25</v>
      </c>
      <c r="J26" s="19">
        <v>0</v>
      </c>
      <c r="K26" s="30">
        <f t="shared" si="1"/>
        <v>9.375</v>
      </c>
      <c r="L26" s="19">
        <v>1.8</v>
      </c>
      <c r="M26" s="19">
        <v>0</v>
      </c>
      <c r="N26" s="19">
        <v>4</v>
      </c>
      <c r="O26" s="19">
        <v>10</v>
      </c>
      <c r="P26" s="19">
        <f t="shared" si="2"/>
        <v>15.8</v>
      </c>
      <c r="Q26" s="30">
        <f t="shared" si="3"/>
        <v>25.175</v>
      </c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ht="12.75">
      <c r="A27" s="12">
        <v>24</v>
      </c>
      <c r="B27" s="2" t="s">
        <v>20</v>
      </c>
      <c r="C27" s="19">
        <v>3</v>
      </c>
      <c r="D27" s="19">
        <v>4</v>
      </c>
      <c r="E27" s="11">
        <v>0</v>
      </c>
      <c r="F27" s="11">
        <v>0</v>
      </c>
      <c r="G27" s="11">
        <v>5</v>
      </c>
      <c r="H27" s="11">
        <v>11</v>
      </c>
      <c r="I27" s="19">
        <f t="shared" si="0"/>
        <v>23</v>
      </c>
      <c r="J27" s="19">
        <v>0</v>
      </c>
      <c r="K27" s="30">
        <f t="shared" si="1"/>
        <v>8.625</v>
      </c>
      <c r="L27" s="19">
        <v>1.8</v>
      </c>
      <c r="M27" s="19">
        <v>0</v>
      </c>
      <c r="N27" s="19"/>
      <c r="O27" s="19"/>
      <c r="P27" s="19">
        <f t="shared" si="2"/>
        <v>1.8</v>
      </c>
      <c r="Q27" s="30">
        <f t="shared" si="3"/>
        <v>10.425</v>
      </c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ht="12.75">
      <c r="A28" s="12">
        <v>25</v>
      </c>
      <c r="B28" s="2" t="s">
        <v>21</v>
      </c>
      <c r="C28" s="19">
        <v>4</v>
      </c>
      <c r="D28" s="19">
        <v>15</v>
      </c>
      <c r="E28" s="11">
        <v>8</v>
      </c>
      <c r="F28" s="11">
        <v>0</v>
      </c>
      <c r="G28" s="11">
        <v>8</v>
      </c>
      <c r="H28" s="11">
        <v>0</v>
      </c>
      <c r="I28" s="19">
        <f t="shared" si="0"/>
        <v>35</v>
      </c>
      <c r="J28" s="19">
        <v>0</v>
      </c>
      <c r="K28" s="30">
        <f t="shared" si="1"/>
        <v>13.125</v>
      </c>
      <c r="L28" s="19">
        <v>2.7</v>
      </c>
      <c r="M28" s="19">
        <v>1.2</v>
      </c>
      <c r="N28" s="19">
        <v>6</v>
      </c>
      <c r="O28" s="19">
        <v>9</v>
      </c>
      <c r="P28" s="19">
        <f t="shared" si="2"/>
        <v>18.9</v>
      </c>
      <c r="Q28" s="30">
        <f t="shared" si="3"/>
        <v>32.025</v>
      </c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5:27" ht="12.75">
      <c r="E29" s="47"/>
      <c r="F29" s="47"/>
      <c r="G29" s="47"/>
      <c r="H29" s="47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</row>
  </sheetData>
  <mergeCells count="1">
    <mergeCell ref="C2:K2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9"/>
  <sheetViews>
    <sheetView tabSelected="1" workbookViewId="0" topLeftCell="A1">
      <selection activeCell="M23" sqref="M23"/>
    </sheetView>
  </sheetViews>
  <sheetFormatPr defaultColWidth="9.00390625" defaultRowHeight="12.75"/>
  <cols>
    <col min="2" max="2" width="37.00390625" style="0" customWidth="1"/>
    <col min="3" max="3" width="5.75390625" style="5" customWidth="1"/>
    <col min="4" max="5" width="5.125" style="5" customWidth="1"/>
    <col min="6" max="6" width="7.625" style="5" customWidth="1"/>
    <col min="7" max="7" width="6.25390625" style="5" customWidth="1"/>
    <col min="8" max="8" width="7.625" style="5" customWidth="1"/>
    <col min="9" max="9" width="7.875" style="5" customWidth="1"/>
    <col min="10" max="10" width="9.625" style="79" customWidth="1"/>
    <col min="11" max="11" width="3.25390625" style="7" customWidth="1"/>
    <col min="12" max="12" width="3.875" style="7" customWidth="1"/>
    <col min="13" max="13" width="3.75390625" style="7" customWidth="1"/>
    <col min="14" max="14" width="4.125" style="7" customWidth="1"/>
    <col min="15" max="15" width="4.25390625" style="7" customWidth="1"/>
    <col min="16" max="16" width="4.00390625" style="7" customWidth="1"/>
    <col min="17" max="17" width="3.25390625" style="7" customWidth="1"/>
    <col min="18" max="18" width="4.125" style="7" customWidth="1"/>
    <col min="19" max="19" width="4.375" style="7" customWidth="1"/>
    <col min="20" max="21" width="4.25390625" style="7" customWidth="1"/>
    <col min="22" max="22" width="4.625" style="7" customWidth="1"/>
    <col min="23" max="24" width="4.25390625" style="7" customWidth="1"/>
    <col min="25" max="25" width="4.625" style="7" customWidth="1"/>
    <col min="26" max="26" width="4.125" style="7" customWidth="1"/>
    <col min="27" max="27" width="4.00390625" style="7" customWidth="1"/>
    <col min="28" max="28" width="4.25390625" style="7" customWidth="1"/>
    <col min="29" max="29" width="3.25390625" style="7" customWidth="1"/>
    <col min="30" max="30" width="5.25390625" style="58" customWidth="1"/>
  </cols>
  <sheetData>
    <row r="1" spans="1:34" s="5" customFormat="1" ht="15.75">
      <c r="A1" s="78"/>
      <c r="E1" s="6" t="s">
        <v>285</v>
      </c>
      <c r="F1" s="6"/>
      <c r="G1" s="6"/>
      <c r="J1" s="79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58"/>
      <c r="AE1" s="7"/>
      <c r="AF1" s="7"/>
      <c r="AG1" s="7"/>
      <c r="AH1" s="7"/>
    </row>
    <row r="2" spans="1:34" s="5" customFormat="1" ht="15.75">
      <c r="A2" s="8" t="s">
        <v>249</v>
      </c>
      <c r="J2" s="79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58"/>
      <c r="AE2" s="7"/>
      <c r="AF2" s="7"/>
      <c r="AG2" s="7"/>
      <c r="AH2" s="7"/>
    </row>
    <row r="3" spans="1:34" s="5" customFormat="1" ht="16.5" thickBot="1">
      <c r="A3" s="8" t="s">
        <v>286</v>
      </c>
      <c r="J3" s="79"/>
      <c r="K3" s="7"/>
      <c r="L3" s="7"/>
      <c r="M3" s="7"/>
      <c r="N3" s="7"/>
      <c r="O3" s="7"/>
      <c r="P3" s="7"/>
      <c r="Q3" s="58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58"/>
      <c r="AE3" s="7"/>
      <c r="AF3" s="7"/>
      <c r="AG3" s="7"/>
      <c r="AH3" s="7"/>
    </row>
    <row r="4" spans="1:34" s="5" customFormat="1" ht="43.5" customHeight="1" thickBot="1">
      <c r="A4" s="8" t="s">
        <v>287</v>
      </c>
      <c r="C4" s="80" t="s">
        <v>288</v>
      </c>
      <c r="D4" s="81" t="s">
        <v>289</v>
      </c>
      <c r="E4" s="81" t="s">
        <v>290</v>
      </c>
      <c r="F4" s="82" t="s">
        <v>291</v>
      </c>
      <c r="G4" s="82" t="s">
        <v>292</v>
      </c>
      <c r="H4" s="81" t="s">
        <v>293</v>
      </c>
      <c r="I4" s="83" t="s">
        <v>294</v>
      </c>
      <c r="J4" s="84" t="s">
        <v>295</v>
      </c>
      <c r="K4" s="85"/>
      <c r="L4" s="85"/>
      <c r="M4" s="85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58"/>
      <c r="AE4" s="7"/>
      <c r="AF4" s="7"/>
      <c r="AG4" s="7"/>
      <c r="AH4" s="7"/>
    </row>
    <row r="5" spans="1:34" s="5" customFormat="1" ht="15.75">
      <c r="A5" s="12">
        <v>1</v>
      </c>
      <c r="B5" s="11" t="s">
        <v>236</v>
      </c>
      <c r="C5" s="86">
        <v>0</v>
      </c>
      <c r="D5" s="9"/>
      <c r="E5" s="87">
        <v>0</v>
      </c>
      <c r="F5" s="88">
        <f>SUM(C5:E5)</f>
        <v>0</v>
      </c>
      <c r="G5" s="89"/>
      <c r="H5" s="90">
        <v>0</v>
      </c>
      <c r="I5" s="91">
        <v>0</v>
      </c>
      <c r="J5" s="92">
        <f>F5+G5+I5</f>
        <v>0</v>
      </c>
      <c r="K5" s="7"/>
      <c r="L5" s="7"/>
      <c r="M5" s="7"/>
      <c r="N5" s="7"/>
      <c r="O5" s="93"/>
      <c r="P5" s="7"/>
      <c r="Q5" s="58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7"/>
      <c r="AD5" s="94"/>
      <c r="AE5" s="7"/>
      <c r="AF5" s="7"/>
      <c r="AG5" s="7"/>
      <c r="AH5" s="7"/>
    </row>
    <row r="6" spans="1:30" ht="15.75">
      <c r="A6" s="12">
        <v>2</v>
      </c>
      <c r="B6" s="2" t="s">
        <v>22</v>
      </c>
      <c r="C6" s="68">
        <v>2.7</v>
      </c>
      <c r="D6" s="9">
        <v>4</v>
      </c>
      <c r="E6" s="95">
        <v>1.422</v>
      </c>
      <c r="F6" s="88">
        <f aca="true" t="shared" si="0" ref="F6:F29">SUM(C6:E6)</f>
        <v>8.122</v>
      </c>
      <c r="G6" s="96">
        <v>8</v>
      </c>
      <c r="H6" s="9">
        <v>35</v>
      </c>
      <c r="I6" s="97">
        <v>13.125</v>
      </c>
      <c r="J6" s="92">
        <f aca="true" t="shared" si="1" ref="J6:J29">F6+G6+I6</f>
        <v>29.247</v>
      </c>
      <c r="O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D6" s="94"/>
    </row>
    <row r="7" spans="1:30" ht="15.75">
      <c r="A7" s="12">
        <v>3</v>
      </c>
      <c r="B7" s="2" t="s">
        <v>23</v>
      </c>
      <c r="C7" s="68">
        <v>1.8</v>
      </c>
      <c r="D7" s="9"/>
      <c r="E7" s="95">
        <v>0</v>
      </c>
      <c r="F7" s="88">
        <f t="shared" si="0"/>
        <v>1.8</v>
      </c>
      <c r="G7" s="96"/>
      <c r="H7" s="9">
        <v>6</v>
      </c>
      <c r="I7" s="97">
        <v>2.25</v>
      </c>
      <c r="J7" s="92">
        <f t="shared" si="1"/>
        <v>4.05</v>
      </c>
      <c r="O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D7" s="94"/>
    </row>
    <row r="8" spans="1:30" ht="15.75">
      <c r="A8" s="12">
        <v>4</v>
      </c>
      <c r="B8" s="2" t="s">
        <v>24</v>
      </c>
      <c r="C8" s="68">
        <v>3</v>
      </c>
      <c r="D8" s="9"/>
      <c r="E8" s="95">
        <v>0</v>
      </c>
      <c r="F8" s="88">
        <f t="shared" si="0"/>
        <v>3</v>
      </c>
      <c r="G8" s="96">
        <v>5</v>
      </c>
      <c r="H8" s="9">
        <v>31</v>
      </c>
      <c r="I8" s="97">
        <v>11.625</v>
      </c>
      <c r="J8" s="92">
        <f t="shared" si="1"/>
        <v>19.625</v>
      </c>
      <c r="O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D8" s="94"/>
    </row>
    <row r="9" spans="1:30" ht="15.75">
      <c r="A9" s="12">
        <v>5</v>
      </c>
      <c r="B9" s="2" t="s">
        <v>25</v>
      </c>
      <c r="C9" s="68">
        <v>2.7</v>
      </c>
      <c r="D9" s="9">
        <v>6</v>
      </c>
      <c r="E9" s="95">
        <v>2.0856000000000003</v>
      </c>
      <c r="F9" s="88">
        <f t="shared" si="0"/>
        <v>10.785599999999999</v>
      </c>
      <c r="G9" s="96">
        <v>9</v>
      </c>
      <c r="H9" s="9">
        <v>36</v>
      </c>
      <c r="I9" s="97">
        <v>13.5</v>
      </c>
      <c r="J9" s="92">
        <f t="shared" si="1"/>
        <v>33.2856</v>
      </c>
      <c r="O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D9" s="94"/>
    </row>
    <row r="10" spans="1:30" ht="15.75">
      <c r="A10" s="12">
        <v>6</v>
      </c>
      <c r="B10" s="2" t="s">
        <v>26</v>
      </c>
      <c r="C10" s="68">
        <v>3</v>
      </c>
      <c r="D10" s="9"/>
      <c r="E10" s="95">
        <v>2.37</v>
      </c>
      <c r="F10" s="88">
        <f t="shared" si="0"/>
        <v>5.37</v>
      </c>
      <c r="G10" s="96"/>
      <c r="H10" s="9">
        <v>40</v>
      </c>
      <c r="I10" s="97">
        <v>15</v>
      </c>
      <c r="J10" s="92">
        <f t="shared" si="1"/>
        <v>20.37</v>
      </c>
      <c r="O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D10" s="94"/>
    </row>
    <row r="11" spans="1:30" ht="15.75">
      <c r="A11" s="12">
        <v>7</v>
      </c>
      <c r="B11" s="2" t="s">
        <v>27</v>
      </c>
      <c r="C11" s="68">
        <v>3</v>
      </c>
      <c r="D11" s="9">
        <v>6</v>
      </c>
      <c r="E11" s="95">
        <v>5.2139999999999995</v>
      </c>
      <c r="F11" s="88">
        <f t="shared" si="0"/>
        <v>14.213999999999999</v>
      </c>
      <c r="G11" s="96">
        <v>9</v>
      </c>
      <c r="H11" s="9">
        <v>0</v>
      </c>
      <c r="I11" s="97">
        <v>0</v>
      </c>
      <c r="J11" s="92">
        <f t="shared" si="1"/>
        <v>23.214</v>
      </c>
      <c r="O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D11" s="94"/>
    </row>
    <row r="12" spans="1:30" s="69" customFormat="1" ht="15.75">
      <c r="A12" s="98">
        <v>8</v>
      </c>
      <c r="B12" s="4" t="s">
        <v>28</v>
      </c>
      <c r="C12" s="68">
        <v>3</v>
      </c>
      <c r="D12" s="68">
        <v>6</v>
      </c>
      <c r="E12" s="99">
        <v>3.9816000000000003</v>
      </c>
      <c r="F12" s="88">
        <f t="shared" si="0"/>
        <v>12.9816</v>
      </c>
      <c r="G12" s="96">
        <v>10</v>
      </c>
      <c r="H12" s="68">
        <v>60</v>
      </c>
      <c r="I12" s="97">
        <v>22.5</v>
      </c>
      <c r="J12" s="92">
        <f t="shared" si="1"/>
        <v>45.4816</v>
      </c>
      <c r="K12" s="71" t="s">
        <v>284</v>
      </c>
      <c r="L12" s="7"/>
      <c r="M12" s="7"/>
      <c r="N12" s="58">
        <v>10</v>
      </c>
      <c r="O12" s="101"/>
      <c r="P12" s="100"/>
      <c r="Q12" s="100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0"/>
      <c r="AD12" s="102"/>
    </row>
    <row r="13" spans="1:30" ht="15.75">
      <c r="A13" s="12">
        <v>9</v>
      </c>
      <c r="B13" s="2" t="s">
        <v>29</v>
      </c>
      <c r="C13" s="68">
        <v>2.7</v>
      </c>
      <c r="D13" s="9">
        <v>6</v>
      </c>
      <c r="E13" s="95">
        <v>2.844</v>
      </c>
      <c r="F13" s="88">
        <f t="shared" si="0"/>
        <v>11.543999999999999</v>
      </c>
      <c r="G13" s="96"/>
      <c r="H13" s="9">
        <v>42</v>
      </c>
      <c r="I13" s="97">
        <v>15.75</v>
      </c>
      <c r="J13" s="92">
        <f t="shared" si="1"/>
        <v>27.293999999999997</v>
      </c>
      <c r="K13" s="59"/>
      <c r="O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D13" s="94"/>
    </row>
    <row r="14" spans="1:30" ht="15.75">
      <c r="A14" s="12">
        <v>10</v>
      </c>
      <c r="B14" s="2" t="s">
        <v>30</v>
      </c>
      <c r="C14" s="68">
        <v>3</v>
      </c>
      <c r="D14" s="9">
        <v>5</v>
      </c>
      <c r="E14" s="95">
        <v>1.896</v>
      </c>
      <c r="F14" s="88">
        <f t="shared" si="0"/>
        <v>9.896</v>
      </c>
      <c r="G14" s="96">
        <v>9</v>
      </c>
      <c r="H14" s="9">
        <v>22</v>
      </c>
      <c r="I14" s="97">
        <v>8.25</v>
      </c>
      <c r="J14" s="92">
        <f t="shared" si="1"/>
        <v>27.146</v>
      </c>
      <c r="K14" s="59"/>
      <c r="O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D14" s="94"/>
    </row>
    <row r="15" spans="1:30" ht="15.75">
      <c r="A15" s="12">
        <v>11</v>
      </c>
      <c r="B15" s="2" t="s">
        <v>31</v>
      </c>
      <c r="C15" s="68">
        <v>3</v>
      </c>
      <c r="D15" s="9"/>
      <c r="E15" s="95">
        <v>0</v>
      </c>
      <c r="F15" s="88">
        <f t="shared" si="0"/>
        <v>3</v>
      </c>
      <c r="G15" s="96">
        <v>6</v>
      </c>
      <c r="H15" s="9">
        <v>28</v>
      </c>
      <c r="I15" s="97">
        <v>10.5</v>
      </c>
      <c r="J15" s="92">
        <f t="shared" si="1"/>
        <v>19.5</v>
      </c>
      <c r="K15" s="59"/>
      <c r="O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D15" s="94"/>
    </row>
    <row r="16" spans="1:30" ht="15.75">
      <c r="A16" s="12">
        <v>12</v>
      </c>
      <c r="B16" s="2" t="s">
        <v>32</v>
      </c>
      <c r="C16" s="68">
        <v>3</v>
      </c>
      <c r="D16" s="9"/>
      <c r="E16" s="95">
        <v>0</v>
      </c>
      <c r="F16" s="88">
        <f t="shared" si="0"/>
        <v>3</v>
      </c>
      <c r="G16" s="96">
        <v>7</v>
      </c>
      <c r="H16" s="9">
        <v>23</v>
      </c>
      <c r="I16" s="97">
        <v>8.625</v>
      </c>
      <c r="J16" s="92">
        <f t="shared" si="1"/>
        <v>18.625</v>
      </c>
      <c r="K16" s="59"/>
      <c r="O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D16" s="94"/>
    </row>
    <row r="17" spans="1:30" ht="15.75">
      <c r="A17" s="12">
        <v>13</v>
      </c>
      <c r="B17" s="3" t="s">
        <v>33</v>
      </c>
      <c r="C17" s="68">
        <v>2.4</v>
      </c>
      <c r="D17" s="9">
        <v>4</v>
      </c>
      <c r="E17" s="95">
        <v>1.896</v>
      </c>
      <c r="F17" s="88">
        <f t="shared" si="0"/>
        <v>8.296</v>
      </c>
      <c r="G17" s="96"/>
      <c r="H17" s="9">
        <v>36</v>
      </c>
      <c r="I17" s="97">
        <v>13.5</v>
      </c>
      <c r="J17" s="92">
        <f t="shared" si="1"/>
        <v>21.796</v>
      </c>
      <c r="K17" s="59"/>
      <c r="O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D17" s="94"/>
    </row>
    <row r="18" spans="1:30" ht="15.75">
      <c r="A18" s="12">
        <v>14</v>
      </c>
      <c r="B18" s="2" t="s">
        <v>34</v>
      </c>
      <c r="C18" s="68">
        <v>3</v>
      </c>
      <c r="D18" s="9"/>
      <c r="E18" s="95">
        <v>0</v>
      </c>
      <c r="F18" s="88">
        <f t="shared" si="0"/>
        <v>3</v>
      </c>
      <c r="G18" s="96">
        <v>7</v>
      </c>
      <c r="H18" s="9">
        <v>18</v>
      </c>
      <c r="I18" s="97">
        <v>6.75</v>
      </c>
      <c r="J18" s="92">
        <f t="shared" si="1"/>
        <v>16.75</v>
      </c>
      <c r="K18" s="59"/>
      <c r="O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D18" s="94"/>
    </row>
    <row r="19" spans="1:30" ht="15.75">
      <c r="A19" s="12">
        <v>15</v>
      </c>
      <c r="B19" s="2" t="s">
        <v>240</v>
      </c>
      <c r="C19" s="68">
        <v>2.1</v>
      </c>
      <c r="D19" s="9">
        <v>4</v>
      </c>
      <c r="E19" s="95">
        <v>0</v>
      </c>
      <c r="F19" s="88">
        <f t="shared" si="0"/>
        <v>6.1</v>
      </c>
      <c r="G19" s="96"/>
      <c r="H19" s="9">
        <v>16</v>
      </c>
      <c r="I19" s="97">
        <v>6</v>
      </c>
      <c r="J19" s="92">
        <f t="shared" si="1"/>
        <v>12.1</v>
      </c>
      <c r="K19" s="59"/>
      <c r="O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D19" s="94"/>
    </row>
    <row r="20" spans="1:30" s="69" customFormat="1" ht="15.75">
      <c r="A20" s="98">
        <v>16</v>
      </c>
      <c r="B20" s="3" t="s">
        <v>35</v>
      </c>
      <c r="C20" s="68">
        <v>3</v>
      </c>
      <c r="D20" s="68">
        <v>6</v>
      </c>
      <c r="E20" s="99">
        <v>2.844</v>
      </c>
      <c r="F20" s="88">
        <f t="shared" si="0"/>
        <v>11.844</v>
      </c>
      <c r="G20" s="96">
        <v>10</v>
      </c>
      <c r="H20" s="68">
        <v>58</v>
      </c>
      <c r="I20" s="97">
        <v>21.75</v>
      </c>
      <c r="J20" s="92">
        <f t="shared" si="1"/>
        <v>43.594</v>
      </c>
      <c r="K20" s="71" t="s">
        <v>284</v>
      </c>
      <c r="L20" s="58"/>
      <c r="M20" s="58"/>
      <c r="N20" s="58">
        <v>10</v>
      </c>
      <c r="O20" s="101"/>
      <c r="P20" s="100"/>
      <c r="Q20" s="100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0"/>
      <c r="AD20" s="102"/>
    </row>
    <row r="21" spans="1:30" ht="15.75">
      <c r="A21" s="12">
        <v>17</v>
      </c>
      <c r="B21" s="2" t="s">
        <v>36</v>
      </c>
      <c r="C21" s="68">
        <v>2.1</v>
      </c>
      <c r="D21" s="9"/>
      <c r="E21" s="95">
        <v>0</v>
      </c>
      <c r="F21" s="88">
        <f t="shared" si="0"/>
        <v>2.1</v>
      </c>
      <c r="G21" s="96"/>
      <c r="H21" s="9">
        <v>2</v>
      </c>
      <c r="I21" s="97">
        <v>0.75</v>
      </c>
      <c r="J21" s="92">
        <f t="shared" si="1"/>
        <v>2.85</v>
      </c>
      <c r="K21" s="71"/>
      <c r="L21" s="58"/>
      <c r="M21" s="58"/>
      <c r="N21" s="58"/>
      <c r="O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D21" s="94"/>
    </row>
    <row r="22" spans="1:30" s="69" customFormat="1" ht="15.75">
      <c r="A22" s="98">
        <v>18</v>
      </c>
      <c r="B22" s="4" t="s">
        <v>37</v>
      </c>
      <c r="C22" s="68">
        <v>3</v>
      </c>
      <c r="D22" s="68">
        <v>5</v>
      </c>
      <c r="E22" s="99">
        <v>5.8776</v>
      </c>
      <c r="F22" s="88">
        <f t="shared" si="0"/>
        <v>13.877600000000001</v>
      </c>
      <c r="G22" s="96">
        <v>9</v>
      </c>
      <c r="H22" s="68">
        <v>58</v>
      </c>
      <c r="I22" s="97">
        <v>21.75</v>
      </c>
      <c r="J22" s="92">
        <f t="shared" si="1"/>
        <v>44.6276</v>
      </c>
      <c r="K22" s="71" t="s">
        <v>284</v>
      </c>
      <c r="L22" s="58"/>
      <c r="M22" s="58"/>
      <c r="N22" s="58">
        <v>10</v>
      </c>
      <c r="O22" s="101"/>
      <c r="P22" s="100"/>
      <c r="Q22" s="100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0"/>
      <c r="AD22" s="102"/>
    </row>
    <row r="23" spans="1:30" ht="15.75">
      <c r="A23" s="12">
        <v>19</v>
      </c>
      <c r="B23" s="2" t="s">
        <v>38</v>
      </c>
      <c r="C23" s="68">
        <v>0</v>
      </c>
      <c r="D23" s="9">
        <v>0</v>
      </c>
      <c r="E23" s="95">
        <v>0</v>
      </c>
      <c r="F23" s="88">
        <f t="shared" si="0"/>
        <v>0</v>
      </c>
      <c r="G23" s="96">
        <v>0</v>
      </c>
      <c r="H23" s="9">
        <v>0</v>
      </c>
      <c r="I23" s="103">
        <v>0</v>
      </c>
      <c r="J23" s="92">
        <f t="shared" si="1"/>
        <v>0</v>
      </c>
      <c r="O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D23" s="94"/>
    </row>
    <row r="24" spans="1:30" s="69" customFormat="1" ht="15.75">
      <c r="A24" s="98">
        <v>20</v>
      </c>
      <c r="B24" s="4" t="s">
        <v>39</v>
      </c>
      <c r="C24" s="68">
        <v>3</v>
      </c>
      <c r="D24" s="68">
        <v>6</v>
      </c>
      <c r="E24" s="99">
        <v>3.3180000000000005</v>
      </c>
      <c r="F24" s="88">
        <f t="shared" si="0"/>
        <v>12.318000000000001</v>
      </c>
      <c r="G24" s="96">
        <v>8</v>
      </c>
      <c r="H24" s="68">
        <v>60</v>
      </c>
      <c r="I24" s="97">
        <v>22.5</v>
      </c>
      <c r="J24" s="92">
        <f t="shared" si="1"/>
        <v>42.818</v>
      </c>
      <c r="K24" s="71" t="s">
        <v>284</v>
      </c>
      <c r="L24" s="58"/>
      <c r="M24" s="58"/>
      <c r="N24" s="58">
        <v>9</v>
      </c>
      <c r="O24" s="101"/>
      <c r="P24" s="100"/>
      <c r="Q24" s="100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0"/>
      <c r="AD24" s="102"/>
    </row>
    <row r="25" spans="1:30" ht="15.75">
      <c r="A25" s="12">
        <v>21</v>
      </c>
      <c r="B25" s="2" t="s">
        <v>41</v>
      </c>
      <c r="C25" s="68">
        <v>3</v>
      </c>
      <c r="D25" s="9">
        <v>6</v>
      </c>
      <c r="E25" s="95">
        <v>0</v>
      </c>
      <c r="F25" s="88">
        <f t="shared" si="0"/>
        <v>9</v>
      </c>
      <c r="G25" s="96">
        <v>8</v>
      </c>
      <c r="H25" s="9">
        <v>35</v>
      </c>
      <c r="I25" s="97">
        <v>13.125</v>
      </c>
      <c r="J25" s="92">
        <f t="shared" si="1"/>
        <v>30.125</v>
      </c>
      <c r="O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D25" s="94"/>
    </row>
    <row r="26" spans="1:30" ht="15.75">
      <c r="A26" s="12">
        <v>22</v>
      </c>
      <c r="B26" s="2" t="s">
        <v>42</v>
      </c>
      <c r="C26" s="68">
        <v>2.4</v>
      </c>
      <c r="D26" s="9">
        <v>6</v>
      </c>
      <c r="E26" s="95">
        <v>0.2</v>
      </c>
      <c r="F26" s="88">
        <f t="shared" si="0"/>
        <v>8.6</v>
      </c>
      <c r="G26" s="96"/>
      <c r="H26" s="9">
        <v>25</v>
      </c>
      <c r="I26" s="97">
        <v>9.375</v>
      </c>
      <c r="J26" s="92">
        <f t="shared" si="1"/>
        <v>17.975</v>
      </c>
      <c r="O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D26" s="94"/>
    </row>
    <row r="27" spans="1:30" ht="15.75">
      <c r="A27" s="12">
        <v>23</v>
      </c>
      <c r="B27" s="2" t="s">
        <v>43</v>
      </c>
      <c r="C27" s="68">
        <v>3</v>
      </c>
      <c r="D27" s="95">
        <v>4.5</v>
      </c>
      <c r="E27" s="95">
        <v>0</v>
      </c>
      <c r="F27" s="88">
        <f t="shared" si="0"/>
        <v>7.5</v>
      </c>
      <c r="G27" s="96"/>
      <c r="H27" s="9">
        <v>37</v>
      </c>
      <c r="I27" s="97">
        <v>13.875</v>
      </c>
      <c r="J27" s="92">
        <f t="shared" si="1"/>
        <v>21.375</v>
      </c>
      <c r="O27" s="93"/>
      <c r="P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D27" s="94"/>
    </row>
    <row r="28" spans="1:30" ht="15.75">
      <c r="A28" s="12">
        <v>24</v>
      </c>
      <c r="B28" s="3" t="s">
        <v>44</v>
      </c>
      <c r="C28" s="68">
        <v>2.4</v>
      </c>
      <c r="D28" s="9"/>
      <c r="E28" s="95">
        <v>0.1896</v>
      </c>
      <c r="F28" s="88">
        <f t="shared" si="0"/>
        <v>2.5896</v>
      </c>
      <c r="G28" s="96"/>
      <c r="H28" s="9">
        <v>50</v>
      </c>
      <c r="I28" s="97">
        <v>18.75</v>
      </c>
      <c r="J28" s="92">
        <f t="shared" si="1"/>
        <v>21.3396</v>
      </c>
      <c r="O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D28" s="94"/>
    </row>
    <row r="29" spans="1:30" ht="15.75">
      <c r="A29" s="12">
        <v>25</v>
      </c>
      <c r="B29" s="2" t="s">
        <v>45</v>
      </c>
      <c r="C29" s="68">
        <v>2.7</v>
      </c>
      <c r="D29" s="9"/>
      <c r="E29" s="95">
        <v>0</v>
      </c>
      <c r="F29" s="88">
        <f t="shared" si="0"/>
        <v>2.7</v>
      </c>
      <c r="G29" s="96"/>
      <c r="H29" s="9">
        <v>6</v>
      </c>
      <c r="I29" s="97">
        <v>2.25</v>
      </c>
      <c r="J29" s="92">
        <f t="shared" si="1"/>
        <v>4.95</v>
      </c>
      <c r="O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D29" s="94"/>
    </row>
  </sheetData>
  <printOptions/>
  <pageMargins left="1.04" right="0.43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5">
      <selection activeCell="B29" sqref="B29"/>
    </sheetView>
  </sheetViews>
  <sheetFormatPr defaultColWidth="9.00390625" defaultRowHeight="12.75"/>
  <cols>
    <col min="2" max="2" width="35.875" style="0" customWidth="1"/>
    <col min="3" max="3" width="5.00390625" style="5" customWidth="1"/>
    <col min="4" max="4" width="5.125" style="5" customWidth="1"/>
    <col min="5" max="5" width="6.00390625" style="5" customWidth="1"/>
    <col min="6" max="6" width="7.375" style="5" customWidth="1"/>
    <col min="7" max="7" width="5.75390625" style="5" customWidth="1"/>
    <col min="8" max="8" width="7.75390625" style="5" customWidth="1"/>
    <col min="9" max="9" width="7.875" style="5" customWidth="1"/>
    <col min="10" max="10" width="9.125" style="60" customWidth="1"/>
    <col min="11" max="11" width="10.125" style="0" customWidth="1"/>
    <col min="12" max="12" width="3.75390625" style="0" customWidth="1"/>
  </cols>
  <sheetData>
    <row r="1" spans="1:13" s="5" customFormat="1" ht="15.75">
      <c r="A1" s="78"/>
      <c r="E1" s="6" t="s">
        <v>285</v>
      </c>
      <c r="J1" s="79"/>
      <c r="K1" s="7"/>
      <c r="L1" s="7"/>
      <c r="M1" s="7"/>
    </row>
    <row r="2" spans="1:13" s="5" customFormat="1" ht="15.75">
      <c r="A2" s="8" t="s">
        <v>250</v>
      </c>
      <c r="J2" s="79"/>
      <c r="K2" s="7"/>
      <c r="L2" s="7"/>
      <c r="M2" s="7"/>
    </row>
    <row r="3" spans="1:13" s="5" customFormat="1" ht="16.5" thickBot="1">
      <c r="A3" s="8" t="s">
        <v>286</v>
      </c>
      <c r="J3" s="79"/>
      <c r="K3" s="7"/>
      <c r="L3" s="7"/>
      <c r="M3" s="7"/>
    </row>
    <row r="4" spans="1:13" s="5" customFormat="1" ht="52.5" customHeight="1" thickBot="1">
      <c r="A4" s="8" t="s">
        <v>287</v>
      </c>
      <c r="C4" s="80" t="s">
        <v>288</v>
      </c>
      <c r="D4" s="81" t="s">
        <v>289</v>
      </c>
      <c r="E4" s="81" t="s">
        <v>290</v>
      </c>
      <c r="F4" s="82" t="s">
        <v>291</v>
      </c>
      <c r="G4" s="82" t="s">
        <v>292</v>
      </c>
      <c r="H4" s="81" t="s">
        <v>293</v>
      </c>
      <c r="I4" s="83" t="s">
        <v>294</v>
      </c>
      <c r="J4" s="84" t="s">
        <v>295</v>
      </c>
      <c r="K4" s="7"/>
      <c r="L4" s="7"/>
      <c r="M4" s="7"/>
    </row>
    <row r="5" spans="1:13" s="5" customFormat="1" ht="15.75">
      <c r="A5" s="12">
        <v>1</v>
      </c>
      <c r="B5" s="11" t="s">
        <v>235</v>
      </c>
      <c r="C5" s="90">
        <v>1.8</v>
      </c>
      <c r="D5" s="9">
        <v>1</v>
      </c>
      <c r="E5" s="87">
        <v>0</v>
      </c>
      <c r="F5" s="88">
        <f aca="true" t="shared" si="0" ref="F5:F31">SUM(C5:E5)</f>
        <v>2.8</v>
      </c>
      <c r="G5" s="89"/>
      <c r="H5" s="90">
        <v>3</v>
      </c>
      <c r="I5" s="91">
        <v>1.125</v>
      </c>
      <c r="J5" s="92">
        <f aca="true" t="shared" si="1" ref="J5:J31">F5+G5+I5</f>
        <v>3.925</v>
      </c>
      <c r="K5" s="7"/>
      <c r="L5" s="7"/>
      <c r="M5" s="7"/>
    </row>
    <row r="6" spans="1:10" ht="15.75">
      <c r="A6" s="12">
        <v>2</v>
      </c>
      <c r="B6" s="3" t="s">
        <v>46</v>
      </c>
      <c r="C6" s="9">
        <v>2.1</v>
      </c>
      <c r="D6" s="104">
        <v>3</v>
      </c>
      <c r="E6" s="95">
        <v>1.896</v>
      </c>
      <c r="F6" s="88">
        <f t="shared" si="0"/>
        <v>6.9959999999999996</v>
      </c>
      <c r="G6" s="96"/>
      <c r="H6" s="9">
        <v>43</v>
      </c>
      <c r="I6" s="97">
        <v>16.125</v>
      </c>
      <c r="J6" s="92">
        <f t="shared" si="1"/>
        <v>23.121</v>
      </c>
    </row>
    <row r="7" spans="1:10" ht="15.75">
      <c r="A7" s="12">
        <v>3</v>
      </c>
      <c r="B7" s="2" t="s">
        <v>47</v>
      </c>
      <c r="C7" s="9">
        <v>0</v>
      </c>
      <c r="D7" s="104"/>
      <c r="E7" s="95">
        <v>0</v>
      </c>
      <c r="F7" s="88">
        <f t="shared" si="0"/>
        <v>0</v>
      </c>
      <c r="G7" s="96"/>
      <c r="H7" s="9">
        <v>0</v>
      </c>
      <c r="I7" s="97">
        <v>0</v>
      </c>
      <c r="J7" s="92">
        <f t="shared" si="1"/>
        <v>0</v>
      </c>
    </row>
    <row r="8" spans="1:10" ht="15.75">
      <c r="A8" s="12">
        <v>4</v>
      </c>
      <c r="B8" s="2" t="s">
        <v>48</v>
      </c>
      <c r="C8" s="9">
        <v>3</v>
      </c>
      <c r="D8" s="104">
        <v>5</v>
      </c>
      <c r="E8" s="95">
        <v>1.422</v>
      </c>
      <c r="F8" s="88">
        <f t="shared" si="0"/>
        <v>9.422</v>
      </c>
      <c r="G8" s="96"/>
      <c r="H8" s="9">
        <v>21</v>
      </c>
      <c r="I8" s="97">
        <v>7.875</v>
      </c>
      <c r="J8" s="92">
        <f t="shared" si="1"/>
        <v>17.297</v>
      </c>
    </row>
    <row r="9" spans="1:10" ht="15.75">
      <c r="A9" s="12">
        <v>5</v>
      </c>
      <c r="B9" s="3" t="s">
        <v>49</v>
      </c>
      <c r="C9" s="68">
        <v>0.3</v>
      </c>
      <c r="D9" s="104"/>
      <c r="E9" s="95">
        <v>0</v>
      </c>
      <c r="F9" s="88">
        <f t="shared" si="0"/>
        <v>0.3</v>
      </c>
      <c r="G9" s="96"/>
      <c r="H9" s="9">
        <v>0</v>
      </c>
      <c r="I9" s="97">
        <v>0</v>
      </c>
      <c r="J9" s="92">
        <f t="shared" si="1"/>
        <v>0.3</v>
      </c>
    </row>
    <row r="10" spans="1:10" ht="15.75">
      <c r="A10" s="12">
        <v>6</v>
      </c>
      <c r="B10" s="3" t="s">
        <v>50</v>
      </c>
      <c r="C10" s="9">
        <v>0</v>
      </c>
      <c r="D10" s="104"/>
      <c r="E10" s="95">
        <v>0</v>
      </c>
      <c r="F10" s="88">
        <f t="shared" si="0"/>
        <v>0</v>
      </c>
      <c r="G10" s="96"/>
      <c r="H10" s="9">
        <v>8</v>
      </c>
      <c r="I10" s="97">
        <v>3</v>
      </c>
      <c r="J10" s="92">
        <f t="shared" si="1"/>
        <v>3</v>
      </c>
    </row>
    <row r="11" spans="1:10" ht="15.75">
      <c r="A11" s="12">
        <v>7</v>
      </c>
      <c r="B11" s="2" t="s">
        <v>51</v>
      </c>
      <c r="C11" s="9">
        <v>2.7</v>
      </c>
      <c r="D11" s="104">
        <v>5</v>
      </c>
      <c r="E11" s="95">
        <v>3.3180000000000005</v>
      </c>
      <c r="F11" s="88">
        <f t="shared" si="0"/>
        <v>11.018</v>
      </c>
      <c r="G11" s="96"/>
      <c r="H11" s="9">
        <v>0</v>
      </c>
      <c r="I11" s="97">
        <v>0</v>
      </c>
      <c r="J11" s="92">
        <f t="shared" si="1"/>
        <v>11.018</v>
      </c>
    </row>
    <row r="12" spans="1:10" ht="15.75">
      <c r="A12" s="12">
        <v>8</v>
      </c>
      <c r="B12" s="2" t="s">
        <v>52</v>
      </c>
      <c r="C12" s="9">
        <v>3</v>
      </c>
      <c r="D12" s="104">
        <v>3</v>
      </c>
      <c r="E12" s="95">
        <v>2.844</v>
      </c>
      <c r="F12" s="88">
        <f t="shared" si="0"/>
        <v>8.844</v>
      </c>
      <c r="G12" s="96"/>
      <c r="H12" s="9">
        <v>27</v>
      </c>
      <c r="I12" s="97">
        <v>10.125</v>
      </c>
      <c r="J12" s="92">
        <f t="shared" si="1"/>
        <v>18.969</v>
      </c>
    </row>
    <row r="13" spans="1:10" ht="15.75">
      <c r="A13" s="12">
        <v>9</v>
      </c>
      <c r="B13" s="2" t="s">
        <v>53</v>
      </c>
      <c r="C13" s="9">
        <v>2.7</v>
      </c>
      <c r="D13" s="104"/>
      <c r="E13" s="95">
        <v>0</v>
      </c>
      <c r="F13" s="88">
        <f t="shared" si="0"/>
        <v>2.7</v>
      </c>
      <c r="G13" s="96"/>
      <c r="H13" s="9">
        <v>11</v>
      </c>
      <c r="I13" s="97">
        <v>4.125</v>
      </c>
      <c r="J13" s="92">
        <f t="shared" si="1"/>
        <v>6.825</v>
      </c>
    </row>
    <row r="14" spans="1:10" ht="15.75">
      <c r="A14" s="12">
        <v>10</v>
      </c>
      <c r="B14" s="2" t="s">
        <v>54</v>
      </c>
      <c r="C14" s="9">
        <v>1.8</v>
      </c>
      <c r="D14" s="104">
        <v>5</v>
      </c>
      <c r="E14" s="95">
        <v>1.422</v>
      </c>
      <c r="F14" s="88">
        <f t="shared" si="0"/>
        <v>8.222</v>
      </c>
      <c r="G14" s="96">
        <v>7</v>
      </c>
      <c r="H14" s="9">
        <v>2</v>
      </c>
      <c r="I14" s="97">
        <v>0.75</v>
      </c>
      <c r="J14" s="92">
        <f t="shared" si="1"/>
        <v>15.972</v>
      </c>
    </row>
    <row r="15" spans="1:12" s="69" customFormat="1" ht="15.75">
      <c r="A15" s="98">
        <v>11</v>
      </c>
      <c r="B15" s="4" t="s">
        <v>55</v>
      </c>
      <c r="C15" s="68">
        <v>2.7</v>
      </c>
      <c r="D15" s="105">
        <v>5</v>
      </c>
      <c r="E15" s="99">
        <v>5</v>
      </c>
      <c r="F15" s="88">
        <f t="shared" si="0"/>
        <v>12.7</v>
      </c>
      <c r="G15" s="96">
        <v>8</v>
      </c>
      <c r="H15" s="68">
        <v>59</v>
      </c>
      <c r="I15" s="97">
        <v>22.125</v>
      </c>
      <c r="J15" s="92">
        <f t="shared" si="1"/>
        <v>42.825</v>
      </c>
      <c r="K15" s="71" t="s">
        <v>284</v>
      </c>
      <c r="L15" s="58">
        <v>9</v>
      </c>
    </row>
    <row r="16" spans="1:10" ht="15.75">
      <c r="A16" s="12">
        <v>12</v>
      </c>
      <c r="B16" s="2" t="s">
        <v>56</v>
      </c>
      <c r="C16" s="9">
        <v>2.4</v>
      </c>
      <c r="D16" s="104">
        <v>3</v>
      </c>
      <c r="E16" s="95">
        <v>0.1896</v>
      </c>
      <c r="F16" s="88">
        <f t="shared" si="0"/>
        <v>5.589600000000001</v>
      </c>
      <c r="G16" s="96"/>
      <c r="H16" s="9">
        <v>14</v>
      </c>
      <c r="I16" s="97">
        <v>5.25</v>
      </c>
      <c r="J16" s="92">
        <f t="shared" si="1"/>
        <v>10.8396</v>
      </c>
    </row>
    <row r="17" spans="1:10" s="69" customFormat="1" ht="15.75">
      <c r="A17" s="98">
        <v>13</v>
      </c>
      <c r="B17" s="4" t="s">
        <v>57</v>
      </c>
      <c r="C17" s="68">
        <v>3</v>
      </c>
      <c r="D17" s="105">
        <v>4</v>
      </c>
      <c r="E17" s="99">
        <v>1.422</v>
      </c>
      <c r="F17" s="88">
        <f t="shared" si="0"/>
        <v>8.422</v>
      </c>
      <c r="G17" s="96">
        <v>8</v>
      </c>
      <c r="H17" s="68">
        <v>55</v>
      </c>
      <c r="I17" s="97">
        <v>20.625</v>
      </c>
      <c r="J17" s="92">
        <f t="shared" si="1"/>
        <v>37.047</v>
      </c>
    </row>
    <row r="18" spans="1:10" ht="15.75">
      <c r="A18" s="12">
        <v>14</v>
      </c>
      <c r="B18" s="2" t="s">
        <v>59</v>
      </c>
      <c r="C18" s="9">
        <v>0</v>
      </c>
      <c r="D18" s="104"/>
      <c r="E18" s="95">
        <v>0</v>
      </c>
      <c r="F18" s="88">
        <f t="shared" si="0"/>
        <v>0</v>
      </c>
      <c r="G18" s="96"/>
      <c r="H18" s="9">
        <v>0</v>
      </c>
      <c r="I18" s="97">
        <v>0</v>
      </c>
      <c r="J18" s="92">
        <f t="shared" si="1"/>
        <v>0</v>
      </c>
    </row>
    <row r="19" spans="1:10" ht="15.75">
      <c r="A19" s="12">
        <v>15</v>
      </c>
      <c r="B19" s="3" t="s">
        <v>60</v>
      </c>
      <c r="C19" s="9">
        <v>2.7</v>
      </c>
      <c r="D19" s="104">
        <v>2</v>
      </c>
      <c r="E19" s="95">
        <v>3.3180000000000005</v>
      </c>
      <c r="F19" s="88">
        <f t="shared" si="0"/>
        <v>8.018</v>
      </c>
      <c r="G19" s="96"/>
      <c r="H19" s="9">
        <v>0</v>
      </c>
      <c r="I19" s="97">
        <v>0</v>
      </c>
      <c r="J19" s="92">
        <f t="shared" si="1"/>
        <v>8.018</v>
      </c>
    </row>
    <row r="20" spans="1:10" ht="15.75">
      <c r="A20" s="12">
        <v>16</v>
      </c>
      <c r="B20" s="2" t="s">
        <v>61</v>
      </c>
      <c r="C20" s="9">
        <v>2.7</v>
      </c>
      <c r="D20" s="104">
        <v>6</v>
      </c>
      <c r="E20" s="95">
        <v>2.844</v>
      </c>
      <c r="F20" s="88">
        <f t="shared" si="0"/>
        <v>11.543999999999999</v>
      </c>
      <c r="G20" s="96">
        <v>9</v>
      </c>
      <c r="H20" s="9">
        <v>11</v>
      </c>
      <c r="I20" s="97">
        <v>4.125</v>
      </c>
      <c r="J20" s="92">
        <f t="shared" si="1"/>
        <v>24.668999999999997</v>
      </c>
    </row>
    <row r="21" spans="1:10" ht="15.75">
      <c r="A21" s="12">
        <v>17</v>
      </c>
      <c r="B21" s="2" t="s">
        <v>62</v>
      </c>
      <c r="C21" s="9">
        <v>2.1</v>
      </c>
      <c r="D21" s="104">
        <v>1</v>
      </c>
      <c r="E21" s="95">
        <v>0</v>
      </c>
      <c r="F21" s="88">
        <f t="shared" si="0"/>
        <v>3.1</v>
      </c>
      <c r="G21" s="96"/>
      <c r="H21" s="9">
        <v>31</v>
      </c>
      <c r="I21" s="97">
        <v>11.625</v>
      </c>
      <c r="J21" s="92">
        <f t="shared" si="1"/>
        <v>14.725</v>
      </c>
    </row>
    <row r="22" spans="1:10" ht="15.75">
      <c r="A22" s="12">
        <v>18</v>
      </c>
      <c r="B22" s="2" t="s">
        <v>63</v>
      </c>
      <c r="C22" s="10">
        <v>1.2</v>
      </c>
      <c r="D22" s="106"/>
      <c r="E22" s="107">
        <v>0</v>
      </c>
      <c r="F22" s="88">
        <f t="shared" si="0"/>
        <v>1.2</v>
      </c>
      <c r="G22" s="108"/>
      <c r="H22" s="10">
        <v>14</v>
      </c>
      <c r="I22" s="109">
        <v>5.25</v>
      </c>
      <c r="J22" s="92">
        <f t="shared" si="1"/>
        <v>6.45</v>
      </c>
    </row>
    <row r="23" spans="1:10" ht="15.75">
      <c r="A23" s="12">
        <v>19</v>
      </c>
      <c r="B23" s="2" t="s">
        <v>64</v>
      </c>
      <c r="C23" s="9">
        <v>2.7</v>
      </c>
      <c r="D23" s="104">
        <v>3</v>
      </c>
      <c r="E23" s="95">
        <v>2.844</v>
      </c>
      <c r="F23" s="88">
        <f t="shared" si="0"/>
        <v>8.544</v>
      </c>
      <c r="G23" s="96">
        <v>3</v>
      </c>
      <c r="H23" s="9">
        <v>2</v>
      </c>
      <c r="I23" s="97">
        <v>0.75</v>
      </c>
      <c r="J23" s="92">
        <f t="shared" si="1"/>
        <v>12.294</v>
      </c>
    </row>
    <row r="24" spans="1:10" ht="15.75">
      <c r="A24" s="12">
        <v>20</v>
      </c>
      <c r="B24" s="2" t="s">
        <v>40</v>
      </c>
      <c r="C24" s="10">
        <v>0.9</v>
      </c>
      <c r="D24" s="106"/>
      <c r="E24" s="107">
        <v>0</v>
      </c>
      <c r="F24" s="88">
        <f t="shared" si="0"/>
        <v>0.9</v>
      </c>
      <c r="G24" s="108"/>
      <c r="H24" s="10">
        <v>26</v>
      </c>
      <c r="I24" s="109">
        <v>9.75</v>
      </c>
      <c r="J24" s="92">
        <f t="shared" si="1"/>
        <v>10.65</v>
      </c>
    </row>
    <row r="25" spans="1:10" ht="15.75">
      <c r="A25" s="12">
        <v>21</v>
      </c>
      <c r="B25" s="2" t="s">
        <v>14</v>
      </c>
      <c r="C25" s="9">
        <v>1.8</v>
      </c>
      <c r="D25" s="104">
        <v>5</v>
      </c>
      <c r="E25" s="95">
        <v>0</v>
      </c>
      <c r="F25" s="88">
        <f t="shared" si="0"/>
        <v>6.8</v>
      </c>
      <c r="G25" s="96">
        <v>7</v>
      </c>
      <c r="H25" s="9">
        <v>39</v>
      </c>
      <c r="I25" s="97">
        <v>14.625</v>
      </c>
      <c r="J25" s="92">
        <f t="shared" si="1"/>
        <v>28.425</v>
      </c>
    </row>
    <row r="26" spans="1:10" ht="15.75">
      <c r="A26" s="12">
        <v>22</v>
      </c>
      <c r="B26" s="2" t="s">
        <v>65</v>
      </c>
      <c r="C26" s="9">
        <v>0</v>
      </c>
      <c r="D26" s="104"/>
      <c r="E26" s="95">
        <v>0</v>
      </c>
      <c r="F26" s="88">
        <f t="shared" si="0"/>
        <v>0</v>
      </c>
      <c r="G26" s="96"/>
      <c r="H26" s="9">
        <v>0</v>
      </c>
      <c r="I26" s="97">
        <v>0</v>
      </c>
      <c r="J26" s="92">
        <f t="shared" si="1"/>
        <v>0</v>
      </c>
    </row>
    <row r="27" spans="1:10" ht="15.75">
      <c r="A27" s="12">
        <v>23</v>
      </c>
      <c r="B27" s="2" t="s">
        <v>66</v>
      </c>
      <c r="C27" s="9">
        <v>2.7</v>
      </c>
      <c r="D27" s="104">
        <v>2</v>
      </c>
      <c r="E27" s="95">
        <v>0</v>
      </c>
      <c r="F27" s="88">
        <f t="shared" si="0"/>
        <v>4.7</v>
      </c>
      <c r="G27" s="96"/>
      <c r="H27" s="9">
        <v>0</v>
      </c>
      <c r="I27" s="97">
        <v>0</v>
      </c>
      <c r="J27" s="92">
        <f t="shared" si="1"/>
        <v>4.7</v>
      </c>
    </row>
    <row r="28" spans="1:10" ht="15.75">
      <c r="A28" s="12">
        <v>24</v>
      </c>
      <c r="B28" s="2" t="s">
        <v>67</v>
      </c>
      <c r="C28" s="9">
        <v>0</v>
      </c>
      <c r="D28" s="104"/>
      <c r="E28" s="95">
        <v>0</v>
      </c>
      <c r="F28" s="88">
        <f t="shared" si="0"/>
        <v>0</v>
      </c>
      <c r="G28" s="96"/>
      <c r="H28" s="9">
        <v>22</v>
      </c>
      <c r="I28" s="97">
        <v>8.25</v>
      </c>
      <c r="J28" s="92">
        <f t="shared" si="1"/>
        <v>8.25</v>
      </c>
    </row>
    <row r="29" spans="1:10" ht="15.75">
      <c r="A29" s="12">
        <v>25</v>
      </c>
      <c r="B29" s="2" t="s">
        <v>68</v>
      </c>
      <c r="C29" s="9">
        <v>1.2</v>
      </c>
      <c r="D29" s="104">
        <v>2</v>
      </c>
      <c r="E29" s="95">
        <v>0</v>
      </c>
      <c r="F29" s="88">
        <f t="shared" si="0"/>
        <v>3.2</v>
      </c>
      <c r="G29" s="96"/>
      <c r="H29" s="9">
        <v>1</v>
      </c>
      <c r="I29" s="97">
        <v>0.375</v>
      </c>
      <c r="J29" s="92">
        <f t="shared" si="1"/>
        <v>3.575</v>
      </c>
    </row>
    <row r="30" spans="1:10" ht="15.75">
      <c r="A30" s="12">
        <v>26</v>
      </c>
      <c r="B30" s="2" t="s">
        <v>69</v>
      </c>
      <c r="C30" s="9">
        <v>2.1</v>
      </c>
      <c r="D30" s="104"/>
      <c r="E30" s="95">
        <v>0</v>
      </c>
      <c r="F30" s="88">
        <f t="shared" si="0"/>
        <v>2.1</v>
      </c>
      <c r="G30" s="96"/>
      <c r="H30" s="9">
        <v>8</v>
      </c>
      <c r="I30" s="97">
        <v>3</v>
      </c>
      <c r="J30" s="92">
        <f t="shared" si="1"/>
        <v>5.1</v>
      </c>
    </row>
    <row r="31" spans="1:10" ht="15.75">
      <c r="A31" s="98">
        <v>27</v>
      </c>
      <c r="B31" s="2" t="s">
        <v>296</v>
      </c>
      <c r="C31" s="9">
        <v>1.2</v>
      </c>
      <c r="D31" s="9"/>
      <c r="E31" s="95">
        <v>0</v>
      </c>
      <c r="F31" s="110">
        <f t="shared" si="0"/>
        <v>1.2</v>
      </c>
      <c r="G31" s="96"/>
      <c r="H31" s="9">
        <v>22</v>
      </c>
      <c r="I31" s="97">
        <v>8.25</v>
      </c>
      <c r="J31" s="92">
        <f t="shared" si="1"/>
        <v>9.45</v>
      </c>
    </row>
  </sheetData>
  <printOptions/>
  <pageMargins left="0.99" right="0.57" top="0.31496062992125984" bottom="0.43307086614173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N20" sqref="N20"/>
    </sheetView>
  </sheetViews>
  <sheetFormatPr defaultColWidth="9.00390625" defaultRowHeight="12.75"/>
  <cols>
    <col min="2" max="2" width="31.25390625" style="0" customWidth="1"/>
    <col min="3" max="3" width="6.00390625" style="5" customWidth="1"/>
    <col min="4" max="4" width="5.375" style="5" customWidth="1"/>
    <col min="5" max="5" width="6.00390625" style="5" customWidth="1"/>
    <col min="6" max="6" width="8.125" style="5" customWidth="1"/>
    <col min="7" max="7" width="5.625" style="5" customWidth="1"/>
    <col min="8" max="9" width="7.75390625" style="5" customWidth="1"/>
    <col min="10" max="10" width="9.00390625" style="5" customWidth="1"/>
    <col min="11" max="11" width="3.25390625" style="5" customWidth="1"/>
    <col min="13" max="13" width="5.00390625" style="0" customWidth="1"/>
  </cols>
  <sheetData>
    <row r="1" spans="1:13" s="5" customFormat="1" ht="15.75">
      <c r="A1" s="78"/>
      <c r="E1" s="6" t="s">
        <v>285</v>
      </c>
      <c r="L1" s="7"/>
      <c r="M1" s="7"/>
    </row>
    <row r="2" spans="1:13" s="5" customFormat="1" ht="15.75">
      <c r="A2" s="8" t="s">
        <v>251</v>
      </c>
      <c r="L2" s="7"/>
      <c r="M2" s="7"/>
    </row>
    <row r="3" spans="1:13" s="5" customFormat="1" ht="16.5" thickBot="1">
      <c r="A3" s="8" t="s">
        <v>286</v>
      </c>
      <c r="L3" s="7"/>
      <c r="M3" s="7"/>
    </row>
    <row r="4" spans="1:13" s="5" customFormat="1" ht="48.75" customHeight="1" thickBot="1">
      <c r="A4" s="8" t="s">
        <v>287</v>
      </c>
      <c r="C4" s="80" t="s">
        <v>288</v>
      </c>
      <c r="D4" s="81" t="s">
        <v>289</v>
      </c>
      <c r="E4" s="81" t="s">
        <v>290</v>
      </c>
      <c r="F4" s="82" t="s">
        <v>291</v>
      </c>
      <c r="G4" s="82" t="s">
        <v>292</v>
      </c>
      <c r="H4" s="81" t="s">
        <v>293</v>
      </c>
      <c r="I4" s="83" t="s">
        <v>294</v>
      </c>
      <c r="J4" s="84" t="s">
        <v>295</v>
      </c>
      <c r="L4" s="7"/>
      <c r="M4" s="7"/>
    </row>
    <row r="5" spans="1:13" s="5" customFormat="1" ht="15.75">
      <c r="A5" s="12">
        <v>1</v>
      </c>
      <c r="B5" s="11" t="s">
        <v>234</v>
      </c>
      <c r="C5" s="68">
        <v>2.7</v>
      </c>
      <c r="D5" s="9">
        <v>6</v>
      </c>
      <c r="E5" s="95">
        <v>0.2844</v>
      </c>
      <c r="F5" s="111">
        <f aca="true" t="shared" si="0" ref="F5:F33">SUM(C5:E5)</f>
        <v>8.984399999999999</v>
      </c>
      <c r="G5" s="96">
        <v>10</v>
      </c>
      <c r="H5" s="9">
        <v>46</v>
      </c>
      <c r="I5" s="97">
        <v>17.25</v>
      </c>
      <c r="J5" s="92">
        <f aca="true" t="shared" si="1" ref="J5:J33">F5+G5+I5</f>
        <v>36.2344</v>
      </c>
      <c r="K5" s="7"/>
      <c r="L5" s="7"/>
      <c r="M5" s="7"/>
    </row>
    <row r="6" spans="1:11" ht="15.75">
      <c r="A6" s="12">
        <v>2</v>
      </c>
      <c r="B6" s="2" t="s">
        <v>70</v>
      </c>
      <c r="C6" s="68">
        <v>1.5</v>
      </c>
      <c r="D6" s="9">
        <v>5</v>
      </c>
      <c r="E6" s="95">
        <v>0.1896</v>
      </c>
      <c r="F6" s="111">
        <f t="shared" si="0"/>
        <v>6.6896</v>
      </c>
      <c r="G6" s="96"/>
      <c r="H6" s="9">
        <v>30</v>
      </c>
      <c r="I6" s="97">
        <v>11.25</v>
      </c>
      <c r="J6" s="92">
        <f t="shared" si="1"/>
        <v>17.9396</v>
      </c>
      <c r="K6" s="7"/>
    </row>
    <row r="7" spans="1:13" s="69" customFormat="1" ht="15.75">
      <c r="A7" s="98">
        <v>3</v>
      </c>
      <c r="B7" s="4" t="s">
        <v>71</v>
      </c>
      <c r="C7" s="68">
        <v>3</v>
      </c>
      <c r="D7" s="68">
        <v>5</v>
      </c>
      <c r="E7" s="99">
        <v>5.9724</v>
      </c>
      <c r="F7" s="111">
        <f t="shared" si="0"/>
        <v>13.9724</v>
      </c>
      <c r="G7" s="96">
        <v>9</v>
      </c>
      <c r="H7" s="68">
        <v>58</v>
      </c>
      <c r="I7" s="97">
        <v>21.75</v>
      </c>
      <c r="J7" s="92">
        <f t="shared" si="1"/>
        <v>44.7224</v>
      </c>
      <c r="K7" s="71" t="s">
        <v>284</v>
      </c>
      <c r="L7" s="58"/>
      <c r="M7" s="58">
        <v>10</v>
      </c>
    </row>
    <row r="8" spans="1:13" ht="15.75">
      <c r="A8" s="12">
        <v>4</v>
      </c>
      <c r="B8" s="2" t="s">
        <v>72</v>
      </c>
      <c r="C8" s="68">
        <v>2.4</v>
      </c>
      <c r="D8" s="9"/>
      <c r="E8" s="95">
        <v>1.422</v>
      </c>
      <c r="F8" s="111">
        <f t="shared" si="0"/>
        <v>3.822</v>
      </c>
      <c r="G8" s="96"/>
      <c r="H8" s="9">
        <v>13</v>
      </c>
      <c r="I8" s="97">
        <v>4.875</v>
      </c>
      <c r="J8" s="92">
        <f t="shared" si="1"/>
        <v>8.697</v>
      </c>
      <c r="K8" s="71"/>
      <c r="L8" s="58"/>
      <c r="M8" s="58"/>
    </row>
    <row r="9" spans="1:13" ht="15.75">
      <c r="A9" s="12">
        <v>5</v>
      </c>
      <c r="B9" s="2" t="s">
        <v>73</v>
      </c>
      <c r="C9" s="68">
        <v>0</v>
      </c>
      <c r="D9" s="9"/>
      <c r="E9" s="95">
        <v>0</v>
      </c>
      <c r="F9" s="111">
        <f t="shared" si="0"/>
        <v>0</v>
      </c>
      <c r="G9" s="96"/>
      <c r="H9" s="9">
        <v>0</v>
      </c>
      <c r="I9" s="97">
        <v>0</v>
      </c>
      <c r="J9" s="92">
        <f t="shared" si="1"/>
        <v>0</v>
      </c>
      <c r="K9" s="71"/>
      <c r="L9" s="58"/>
      <c r="M9" s="58"/>
    </row>
    <row r="10" spans="1:13" ht="15.75">
      <c r="A10" s="12">
        <v>6</v>
      </c>
      <c r="B10" s="2" t="s">
        <v>74</v>
      </c>
      <c r="C10" s="68">
        <v>2.7</v>
      </c>
      <c r="D10" s="9"/>
      <c r="E10" s="95">
        <v>1.896</v>
      </c>
      <c r="F10" s="111">
        <f t="shared" si="0"/>
        <v>4.596</v>
      </c>
      <c r="G10" s="96">
        <v>10</v>
      </c>
      <c r="H10" s="9">
        <v>40</v>
      </c>
      <c r="I10" s="97">
        <v>15</v>
      </c>
      <c r="J10" s="92">
        <f t="shared" si="1"/>
        <v>29.596</v>
      </c>
      <c r="K10" s="71"/>
      <c r="L10" s="58"/>
      <c r="M10" s="58"/>
    </row>
    <row r="11" spans="1:13" ht="15.75">
      <c r="A11" s="12">
        <v>7</v>
      </c>
      <c r="B11" s="2" t="s">
        <v>75</v>
      </c>
      <c r="C11" s="68">
        <v>1.5</v>
      </c>
      <c r="D11" s="9"/>
      <c r="E11" s="95">
        <v>1.896</v>
      </c>
      <c r="F11" s="111">
        <f t="shared" si="0"/>
        <v>3.396</v>
      </c>
      <c r="G11" s="96"/>
      <c r="H11" s="9">
        <v>4</v>
      </c>
      <c r="I11" s="97">
        <v>1.5</v>
      </c>
      <c r="J11" s="92">
        <f t="shared" si="1"/>
        <v>4.896</v>
      </c>
      <c r="K11" s="71"/>
      <c r="L11" s="58"/>
      <c r="M11" s="58"/>
    </row>
    <row r="12" spans="1:13" ht="15.75">
      <c r="A12" s="12">
        <v>8</v>
      </c>
      <c r="B12" s="2" t="s">
        <v>76</v>
      </c>
      <c r="C12" s="68">
        <v>3</v>
      </c>
      <c r="D12" s="9">
        <v>6</v>
      </c>
      <c r="E12" s="95">
        <f>1.422+2</f>
        <v>3.4219999999999997</v>
      </c>
      <c r="F12" s="111">
        <f t="shared" si="0"/>
        <v>12.422</v>
      </c>
      <c r="G12" s="96">
        <v>9</v>
      </c>
      <c r="H12" s="9">
        <v>31</v>
      </c>
      <c r="I12" s="97">
        <v>11.625</v>
      </c>
      <c r="J12" s="92">
        <f t="shared" si="1"/>
        <v>33.047</v>
      </c>
      <c r="K12" s="71"/>
      <c r="L12" s="58"/>
      <c r="M12" s="58"/>
    </row>
    <row r="13" spans="1:13" ht="15.75">
      <c r="A13" s="12">
        <v>9</v>
      </c>
      <c r="B13" s="2" t="s">
        <v>77</v>
      </c>
      <c r="C13" s="68">
        <v>3</v>
      </c>
      <c r="D13" s="9">
        <v>6</v>
      </c>
      <c r="E13" s="95">
        <v>1.896</v>
      </c>
      <c r="F13" s="111">
        <f t="shared" si="0"/>
        <v>10.896</v>
      </c>
      <c r="G13" s="96"/>
      <c r="H13" s="9">
        <v>34</v>
      </c>
      <c r="I13" s="97">
        <v>12.75</v>
      </c>
      <c r="J13" s="92">
        <f t="shared" si="1"/>
        <v>23.646</v>
      </c>
      <c r="K13" s="71"/>
      <c r="L13" s="58"/>
      <c r="M13" s="58"/>
    </row>
    <row r="14" spans="1:13" ht="15.75">
      <c r="A14" s="12">
        <v>10</v>
      </c>
      <c r="B14" s="2" t="s">
        <v>198</v>
      </c>
      <c r="C14" s="68">
        <v>2.7</v>
      </c>
      <c r="D14" s="9">
        <v>6</v>
      </c>
      <c r="E14" s="95">
        <v>2.37</v>
      </c>
      <c r="F14" s="111">
        <f t="shared" si="0"/>
        <v>11.07</v>
      </c>
      <c r="G14" s="96">
        <v>5</v>
      </c>
      <c r="H14" s="9">
        <v>34</v>
      </c>
      <c r="I14" s="97">
        <v>12.75</v>
      </c>
      <c r="J14" s="92">
        <f t="shared" si="1"/>
        <v>28.82</v>
      </c>
      <c r="K14" s="71"/>
      <c r="L14" s="58"/>
      <c r="M14" s="58"/>
    </row>
    <row r="15" spans="1:13" ht="15.75">
      <c r="A15" s="12">
        <v>11</v>
      </c>
      <c r="B15" s="2" t="s">
        <v>78</v>
      </c>
      <c r="C15" s="68">
        <v>3</v>
      </c>
      <c r="D15" s="9"/>
      <c r="E15" s="95">
        <v>1.422</v>
      </c>
      <c r="F15" s="111">
        <f t="shared" si="0"/>
        <v>4.422</v>
      </c>
      <c r="G15" s="96"/>
      <c r="H15" s="9">
        <v>23</v>
      </c>
      <c r="I15" s="97">
        <v>8.625</v>
      </c>
      <c r="J15" s="92">
        <f t="shared" si="1"/>
        <v>13.047</v>
      </c>
      <c r="K15" s="71"/>
      <c r="L15" s="58"/>
      <c r="M15" s="58"/>
    </row>
    <row r="16" spans="1:13" s="69" customFormat="1" ht="15.75">
      <c r="A16" s="98">
        <v>12</v>
      </c>
      <c r="B16" s="4" t="s">
        <v>79</v>
      </c>
      <c r="C16" s="68">
        <v>3</v>
      </c>
      <c r="D16" s="68">
        <v>5</v>
      </c>
      <c r="E16" s="99">
        <v>3.5076000000000005</v>
      </c>
      <c r="F16" s="111">
        <f t="shared" si="0"/>
        <v>11.5076</v>
      </c>
      <c r="G16" s="96">
        <v>10</v>
      </c>
      <c r="H16" s="68">
        <v>61</v>
      </c>
      <c r="I16" s="97">
        <v>22.875</v>
      </c>
      <c r="J16" s="92">
        <f t="shared" si="1"/>
        <v>44.3826</v>
      </c>
      <c r="K16" s="71" t="s">
        <v>284</v>
      </c>
      <c r="L16" s="58"/>
      <c r="M16" s="58">
        <v>10</v>
      </c>
    </row>
    <row r="17" spans="1:11" ht="15.75">
      <c r="A17" s="12">
        <v>13</v>
      </c>
      <c r="B17" s="2" t="s">
        <v>80</v>
      </c>
      <c r="C17" s="68">
        <v>3</v>
      </c>
      <c r="D17" s="9"/>
      <c r="E17" s="95">
        <v>0</v>
      </c>
      <c r="F17" s="111">
        <f t="shared" si="0"/>
        <v>3</v>
      </c>
      <c r="G17" s="96">
        <v>8</v>
      </c>
      <c r="H17" s="9">
        <v>11</v>
      </c>
      <c r="I17" s="97">
        <v>4.125</v>
      </c>
      <c r="J17" s="92">
        <f t="shared" si="1"/>
        <v>15.125</v>
      </c>
      <c r="K17" s="7"/>
    </row>
    <row r="18" spans="1:11" ht="15.75">
      <c r="A18" s="12">
        <v>14</v>
      </c>
      <c r="B18" s="2" t="s">
        <v>81</v>
      </c>
      <c r="C18" s="68">
        <v>2.4</v>
      </c>
      <c r="D18" s="9">
        <v>4</v>
      </c>
      <c r="E18" s="95">
        <v>0</v>
      </c>
      <c r="F18" s="111">
        <f t="shared" si="0"/>
        <v>6.4</v>
      </c>
      <c r="G18" s="96"/>
      <c r="H18" s="9">
        <v>25</v>
      </c>
      <c r="I18" s="97">
        <v>9.375</v>
      </c>
      <c r="J18" s="92">
        <f t="shared" si="1"/>
        <v>15.775</v>
      </c>
      <c r="K18" s="7"/>
    </row>
    <row r="19" spans="1:11" ht="15.75">
      <c r="A19" s="12">
        <v>15</v>
      </c>
      <c r="B19" s="2" t="s">
        <v>82</v>
      </c>
      <c r="C19" s="68">
        <v>3</v>
      </c>
      <c r="D19" s="9">
        <v>4</v>
      </c>
      <c r="E19" s="95">
        <v>0</v>
      </c>
      <c r="F19" s="111">
        <f t="shared" si="0"/>
        <v>7</v>
      </c>
      <c r="G19" s="96"/>
      <c r="H19" s="9">
        <v>30</v>
      </c>
      <c r="I19" s="97">
        <v>11.25</v>
      </c>
      <c r="J19" s="92">
        <f t="shared" si="1"/>
        <v>18.25</v>
      </c>
      <c r="K19" s="7"/>
    </row>
    <row r="20" spans="1:11" ht="15.75">
      <c r="A20" s="12">
        <v>16</v>
      </c>
      <c r="B20" s="2" t="s">
        <v>83</v>
      </c>
      <c r="C20" s="68">
        <v>3</v>
      </c>
      <c r="D20" s="9">
        <v>3</v>
      </c>
      <c r="E20" s="95">
        <v>0</v>
      </c>
      <c r="F20" s="111">
        <f t="shared" si="0"/>
        <v>6</v>
      </c>
      <c r="G20" s="96"/>
      <c r="H20" s="9">
        <v>22</v>
      </c>
      <c r="I20" s="97">
        <v>8.25</v>
      </c>
      <c r="J20" s="92">
        <f t="shared" si="1"/>
        <v>14.25</v>
      </c>
      <c r="K20" s="7"/>
    </row>
    <row r="21" spans="1:11" s="69" customFormat="1" ht="15.75">
      <c r="A21" s="98">
        <v>17</v>
      </c>
      <c r="B21" s="4" t="s">
        <v>84</v>
      </c>
      <c r="C21" s="68">
        <v>3</v>
      </c>
      <c r="D21" s="68">
        <v>6</v>
      </c>
      <c r="E21" s="99">
        <v>2.0856000000000003</v>
      </c>
      <c r="F21" s="111">
        <f t="shared" si="0"/>
        <v>11.0856</v>
      </c>
      <c r="G21" s="96">
        <v>9</v>
      </c>
      <c r="H21" s="68">
        <v>52</v>
      </c>
      <c r="I21" s="97">
        <v>19.5</v>
      </c>
      <c r="J21" s="92">
        <f t="shared" si="1"/>
        <v>39.5856</v>
      </c>
      <c r="K21" s="100"/>
    </row>
    <row r="22" spans="1:11" s="69" customFormat="1" ht="15.75">
      <c r="A22" s="98">
        <v>18</v>
      </c>
      <c r="B22" s="4" t="s">
        <v>85</v>
      </c>
      <c r="C22" s="68">
        <v>3</v>
      </c>
      <c r="D22" s="68">
        <v>5</v>
      </c>
      <c r="E22" s="99">
        <v>2.5596</v>
      </c>
      <c r="F22" s="111">
        <f t="shared" si="0"/>
        <v>10.5596</v>
      </c>
      <c r="G22" s="96"/>
      <c r="H22" s="68">
        <v>55</v>
      </c>
      <c r="I22" s="97">
        <v>20.625</v>
      </c>
      <c r="J22" s="92">
        <f t="shared" si="1"/>
        <v>31.1846</v>
      </c>
      <c r="K22" s="100"/>
    </row>
    <row r="23" spans="1:11" ht="15.75">
      <c r="A23" s="12">
        <v>19</v>
      </c>
      <c r="B23" s="2" t="s">
        <v>86</v>
      </c>
      <c r="C23" s="68">
        <v>3</v>
      </c>
      <c r="D23" s="9">
        <v>6</v>
      </c>
      <c r="E23" s="95">
        <v>0.474</v>
      </c>
      <c r="F23" s="111">
        <f t="shared" si="0"/>
        <v>9.474</v>
      </c>
      <c r="G23" s="96">
        <v>5</v>
      </c>
      <c r="H23" s="9">
        <v>40</v>
      </c>
      <c r="I23" s="97">
        <v>15</v>
      </c>
      <c r="J23" s="92">
        <f t="shared" si="1"/>
        <v>29.474</v>
      </c>
      <c r="K23" s="7"/>
    </row>
    <row r="24" spans="1:11" ht="15.75">
      <c r="A24" s="12">
        <v>20</v>
      </c>
      <c r="B24" s="2" t="s">
        <v>87</v>
      </c>
      <c r="C24" s="68">
        <v>0.6</v>
      </c>
      <c r="D24" s="9"/>
      <c r="E24" s="95">
        <v>0</v>
      </c>
      <c r="F24" s="111">
        <f t="shared" si="0"/>
        <v>0.6</v>
      </c>
      <c r="G24" s="96"/>
      <c r="H24" s="9">
        <v>0</v>
      </c>
      <c r="I24" s="97">
        <v>0</v>
      </c>
      <c r="J24" s="92">
        <f t="shared" si="1"/>
        <v>0.6</v>
      </c>
      <c r="K24" s="7"/>
    </row>
    <row r="25" spans="1:11" ht="15.75">
      <c r="A25" s="12">
        <v>21</v>
      </c>
      <c r="B25" s="2" t="s">
        <v>88</v>
      </c>
      <c r="C25" s="68">
        <v>2.7</v>
      </c>
      <c r="D25" s="9"/>
      <c r="E25" s="95">
        <v>0.1896</v>
      </c>
      <c r="F25" s="111">
        <f t="shared" si="0"/>
        <v>2.8896</v>
      </c>
      <c r="G25" s="96"/>
      <c r="H25" s="9">
        <v>22</v>
      </c>
      <c r="I25" s="97">
        <v>8.25</v>
      </c>
      <c r="J25" s="92">
        <f t="shared" si="1"/>
        <v>11.1396</v>
      </c>
      <c r="K25" s="7"/>
    </row>
    <row r="26" spans="1:11" ht="15.75">
      <c r="A26" s="12">
        <v>22</v>
      </c>
      <c r="B26" s="2" t="s">
        <v>89</v>
      </c>
      <c r="C26" s="112">
        <v>2.1</v>
      </c>
      <c r="D26" s="10">
        <v>4</v>
      </c>
      <c r="E26" s="107">
        <v>2.6544</v>
      </c>
      <c r="F26" s="111">
        <f t="shared" si="0"/>
        <v>8.7544</v>
      </c>
      <c r="G26" s="108"/>
      <c r="H26" s="10">
        <v>35</v>
      </c>
      <c r="I26" s="109">
        <v>13.125</v>
      </c>
      <c r="J26" s="92">
        <f t="shared" si="1"/>
        <v>21.8794</v>
      </c>
      <c r="K26" s="7"/>
    </row>
    <row r="27" spans="1:11" ht="15.75">
      <c r="A27" s="12">
        <v>23</v>
      </c>
      <c r="B27" s="2" t="s">
        <v>90</v>
      </c>
      <c r="C27" s="68">
        <v>3</v>
      </c>
      <c r="D27" s="9">
        <v>5</v>
      </c>
      <c r="E27" s="95">
        <v>3.6024</v>
      </c>
      <c r="F27" s="111">
        <f t="shared" si="0"/>
        <v>11.6024</v>
      </c>
      <c r="G27" s="96"/>
      <c r="H27" s="9">
        <v>43</v>
      </c>
      <c r="I27" s="97">
        <v>16.125</v>
      </c>
      <c r="J27" s="92">
        <f t="shared" si="1"/>
        <v>27.7274</v>
      </c>
      <c r="K27" s="7"/>
    </row>
    <row r="28" spans="1:11" ht="15.75">
      <c r="A28" s="12">
        <v>24</v>
      </c>
      <c r="B28" s="3" t="s">
        <v>91</v>
      </c>
      <c r="C28" s="68">
        <v>2.7</v>
      </c>
      <c r="D28" s="9">
        <v>4</v>
      </c>
      <c r="E28" s="95">
        <v>0</v>
      </c>
      <c r="F28" s="111">
        <f t="shared" si="0"/>
        <v>6.7</v>
      </c>
      <c r="G28" s="96">
        <v>5</v>
      </c>
      <c r="H28" s="9">
        <v>42</v>
      </c>
      <c r="I28" s="97">
        <v>15.75</v>
      </c>
      <c r="J28" s="92">
        <f t="shared" si="1"/>
        <v>27.45</v>
      </c>
      <c r="K28" s="7"/>
    </row>
    <row r="29" spans="1:11" ht="15.75">
      <c r="A29" s="12">
        <v>25</v>
      </c>
      <c r="B29" s="2" t="s">
        <v>92</v>
      </c>
      <c r="C29" s="68">
        <v>2.7</v>
      </c>
      <c r="D29" s="9">
        <v>5</v>
      </c>
      <c r="E29" s="95">
        <v>0</v>
      </c>
      <c r="F29" s="111">
        <f t="shared" si="0"/>
        <v>7.7</v>
      </c>
      <c r="G29" s="96"/>
      <c r="H29" s="9">
        <v>38</v>
      </c>
      <c r="I29" s="97">
        <v>14.25</v>
      </c>
      <c r="J29" s="92">
        <f t="shared" si="1"/>
        <v>21.95</v>
      </c>
      <c r="K29" s="7"/>
    </row>
    <row r="30" spans="1:11" ht="15.75">
      <c r="A30" s="12">
        <v>26</v>
      </c>
      <c r="B30" s="2" t="s">
        <v>93</v>
      </c>
      <c r="C30" s="112">
        <v>3</v>
      </c>
      <c r="D30" s="10">
        <v>3</v>
      </c>
      <c r="E30" s="107">
        <v>0.2844</v>
      </c>
      <c r="F30" s="111">
        <f t="shared" si="0"/>
        <v>6.2844</v>
      </c>
      <c r="G30" s="108"/>
      <c r="H30" s="10">
        <v>36</v>
      </c>
      <c r="I30" s="109">
        <v>13.5</v>
      </c>
      <c r="J30" s="92">
        <f t="shared" si="1"/>
        <v>19.784399999999998</v>
      </c>
      <c r="K30" s="7"/>
    </row>
    <row r="31" spans="1:11" ht="15.75">
      <c r="A31" s="12">
        <v>27</v>
      </c>
      <c r="B31" s="2" t="s">
        <v>94</v>
      </c>
      <c r="C31" s="68">
        <v>2.4</v>
      </c>
      <c r="D31" s="9"/>
      <c r="E31" s="95">
        <v>1.896</v>
      </c>
      <c r="F31" s="111">
        <f t="shared" si="0"/>
        <v>4.295999999999999</v>
      </c>
      <c r="G31" s="96"/>
      <c r="H31" s="9">
        <v>33</v>
      </c>
      <c r="I31" s="97">
        <v>12.375</v>
      </c>
      <c r="J31" s="92">
        <f t="shared" si="1"/>
        <v>16.671</v>
      </c>
      <c r="K31" s="7"/>
    </row>
    <row r="32" spans="1:11" ht="15.75">
      <c r="A32" s="12">
        <v>28</v>
      </c>
      <c r="B32" s="2" t="s">
        <v>95</v>
      </c>
      <c r="C32" s="68">
        <v>3</v>
      </c>
      <c r="D32" s="9">
        <v>6</v>
      </c>
      <c r="E32" s="95">
        <v>1.422</v>
      </c>
      <c r="F32" s="111">
        <f t="shared" si="0"/>
        <v>10.422</v>
      </c>
      <c r="G32" s="96"/>
      <c r="H32" s="9">
        <v>37</v>
      </c>
      <c r="I32" s="97">
        <v>13.875</v>
      </c>
      <c r="J32" s="92">
        <f t="shared" si="1"/>
        <v>24.297</v>
      </c>
      <c r="K32" s="7"/>
    </row>
    <row r="33" spans="1:11" ht="15.75">
      <c r="A33" s="12">
        <v>29</v>
      </c>
      <c r="B33" s="2" t="s">
        <v>96</v>
      </c>
      <c r="C33" s="68">
        <v>2.4</v>
      </c>
      <c r="D33" s="9"/>
      <c r="E33" s="95">
        <v>0</v>
      </c>
      <c r="F33" s="111">
        <f t="shared" si="0"/>
        <v>2.4</v>
      </c>
      <c r="G33" s="96"/>
      <c r="H33" s="9">
        <v>30</v>
      </c>
      <c r="I33" s="97">
        <v>11.25</v>
      </c>
      <c r="J33" s="92">
        <f t="shared" si="1"/>
        <v>13.65</v>
      </c>
      <c r="K33" s="7"/>
    </row>
  </sheetData>
  <printOptions/>
  <pageMargins left="0.7874015748031497" right="0.7874015748031497" top="0" bottom="0" header="0.2362204724409449" footer="0.2362204724409449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63"/>
  <sheetViews>
    <sheetView workbookViewId="0" topLeftCell="A6">
      <selection activeCell="X28" sqref="X28"/>
    </sheetView>
  </sheetViews>
  <sheetFormatPr defaultColWidth="9.00390625" defaultRowHeight="12.75"/>
  <cols>
    <col min="1" max="1" width="4.25390625" style="0" customWidth="1"/>
    <col min="2" max="2" width="36.25390625" style="0" customWidth="1"/>
    <col min="3" max="3" width="2.00390625" style="0" hidden="1" customWidth="1"/>
    <col min="4" max="4" width="2.75390625" style="0" hidden="1" customWidth="1"/>
    <col min="5" max="8" width="3.875" style="14" hidden="1" customWidth="1"/>
    <col min="9" max="9" width="6.625" style="5" hidden="1" customWidth="1"/>
    <col min="10" max="10" width="6.875" style="5" hidden="1" customWidth="1"/>
    <col min="11" max="11" width="5.00390625" style="5" hidden="1" customWidth="1"/>
    <col min="12" max="12" width="9.00390625" style="5" customWidth="1"/>
    <col min="13" max="13" width="12.125" style="5" customWidth="1"/>
    <col min="14" max="14" width="7.00390625" style="5" bestFit="1" customWidth="1"/>
    <col min="15" max="15" width="10.375" style="5" customWidth="1"/>
    <col min="16" max="16" width="15.875" style="5" customWidth="1"/>
    <col min="17" max="17" width="6.625" style="5" bestFit="1" customWidth="1"/>
    <col min="18" max="30" width="3.25390625" style="5" customWidth="1"/>
  </cols>
  <sheetData>
    <row r="1" spans="1:11" s="53" customFormat="1" ht="15.75">
      <c r="A1" s="53" t="s">
        <v>280</v>
      </c>
      <c r="C1" s="54"/>
      <c r="D1" s="54"/>
      <c r="E1" s="54"/>
      <c r="F1" s="54"/>
      <c r="G1" s="54"/>
      <c r="H1" s="54"/>
      <c r="I1" s="54"/>
      <c r="J1" s="54"/>
      <c r="K1" s="54"/>
    </row>
    <row r="2" spans="1:38" s="5" customFormat="1" ht="15.75">
      <c r="A2" s="33" t="s">
        <v>252</v>
      </c>
      <c r="B2" s="19"/>
      <c r="C2" s="77" t="s">
        <v>274</v>
      </c>
      <c r="D2" s="77"/>
      <c r="E2" s="77"/>
      <c r="F2" s="77"/>
      <c r="G2" s="77"/>
      <c r="H2" s="77"/>
      <c r="I2" s="77"/>
      <c r="J2" s="77"/>
      <c r="K2" s="77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40"/>
      <c r="Y2" s="40"/>
      <c r="Z2" s="40"/>
      <c r="AA2" s="40"/>
      <c r="AB2" s="40"/>
      <c r="AC2" s="40"/>
      <c r="AD2" s="31"/>
      <c r="AE2" s="41"/>
      <c r="AF2" s="41"/>
      <c r="AG2" s="31"/>
      <c r="AH2" s="31"/>
      <c r="AI2" s="31"/>
      <c r="AJ2" s="31"/>
      <c r="AK2" s="31"/>
      <c r="AL2" s="31"/>
    </row>
    <row r="3" spans="1:38" s="13" customFormat="1" ht="15.75">
      <c r="A3" s="26"/>
      <c r="B3" s="18"/>
      <c r="C3" s="55">
        <v>1</v>
      </c>
      <c r="D3" s="55">
        <v>2</v>
      </c>
      <c r="E3" s="55" t="s">
        <v>267</v>
      </c>
      <c r="F3" s="55" t="s">
        <v>268</v>
      </c>
      <c r="G3" s="55" t="s">
        <v>269</v>
      </c>
      <c r="H3" s="55" t="s">
        <v>270</v>
      </c>
      <c r="I3" s="55" t="s">
        <v>271</v>
      </c>
      <c r="J3" s="55" t="s">
        <v>272</v>
      </c>
      <c r="K3" s="55" t="s">
        <v>273</v>
      </c>
      <c r="L3" s="55" t="s">
        <v>275</v>
      </c>
      <c r="M3" s="55" t="s">
        <v>282</v>
      </c>
      <c r="N3" s="55" t="s">
        <v>276</v>
      </c>
      <c r="O3" s="55" t="s">
        <v>281</v>
      </c>
      <c r="P3" s="55" t="s">
        <v>277</v>
      </c>
      <c r="Q3" s="56" t="s">
        <v>271</v>
      </c>
      <c r="R3" s="18"/>
      <c r="S3" s="18"/>
      <c r="T3" s="18"/>
      <c r="U3" s="18"/>
      <c r="V3" s="18"/>
      <c r="W3" s="18"/>
      <c r="X3" s="17"/>
      <c r="Y3" s="17"/>
      <c r="Z3" s="17"/>
      <c r="AA3" s="17"/>
      <c r="AB3" s="17"/>
      <c r="AC3" s="17"/>
      <c r="AD3" s="43"/>
      <c r="AE3" s="43"/>
      <c r="AF3" s="43"/>
      <c r="AG3" s="43"/>
      <c r="AH3" s="17"/>
      <c r="AI3" s="17"/>
      <c r="AJ3" s="17"/>
      <c r="AK3" s="17"/>
      <c r="AL3" s="17"/>
    </row>
    <row r="4" spans="1:38" ht="13.5">
      <c r="A4" s="1">
        <v>1</v>
      </c>
      <c r="B4" s="2" t="s">
        <v>97</v>
      </c>
      <c r="C4" s="20">
        <v>5</v>
      </c>
      <c r="D4" s="20">
        <v>15</v>
      </c>
      <c r="E4" s="21">
        <v>8</v>
      </c>
      <c r="F4" s="21">
        <v>15</v>
      </c>
      <c r="G4" s="21">
        <v>15</v>
      </c>
      <c r="H4" s="21">
        <v>15</v>
      </c>
      <c r="I4" s="21">
        <f>SUM(C4:H4)</f>
        <v>73</v>
      </c>
      <c r="J4" s="21">
        <v>0</v>
      </c>
      <c r="K4" s="30">
        <f>(I4+J4)*3/8</f>
        <v>27.375</v>
      </c>
      <c r="L4" s="19">
        <v>2.7</v>
      </c>
      <c r="M4" s="30">
        <v>3.5</v>
      </c>
      <c r="N4" s="19">
        <v>6</v>
      </c>
      <c r="O4" s="19">
        <v>10</v>
      </c>
      <c r="P4" s="30">
        <f>L4+M4+N4+O4</f>
        <v>22.2</v>
      </c>
      <c r="Q4" s="32">
        <f>P4+K4</f>
        <v>49.575</v>
      </c>
      <c r="R4" s="73" t="s">
        <v>279</v>
      </c>
      <c r="S4" s="72"/>
      <c r="T4" s="72"/>
      <c r="U4" s="72">
        <v>10</v>
      </c>
      <c r="V4" s="19"/>
      <c r="W4" s="19"/>
      <c r="X4" s="45"/>
      <c r="Y4" s="19"/>
      <c r="Z4" s="19"/>
      <c r="AA4" s="19"/>
      <c r="AB4" s="19"/>
      <c r="AC4" s="19"/>
      <c r="AD4" s="19"/>
      <c r="AE4" s="44"/>
      <c r="AF4" s="44"/>
      <c r="AG4" s="44"/>
      <c r="AH4" s="44"/>
      <c r="AI4" s="44"/>
      <c r="AJ4" s="44"/>
      <c r="AK4" s="44"/>
      <c r="AL4" s="44"/>
    </row>
    <row r="5" spans="1:38" ht="12.75">
      <c r="A5" s="1">
        <v>2</v>
      </c>
      <c r="B5" s="2" t="s">
        <v>98</v>
      </c>
      <c r="C5" s="20">
        <v>5</v>
      </c>
      <c r="D5" s="20">
        <v>13</v>
      </c>
      <c r="E5" s="21">
        <v>13</v>
      </c>
      <c r="F5" s="21">
        <v>10</v>
      </c>
      <c r="G5" s="21">
        <v>0</v>
      </c>
      <c r="H5" s="21">
        <v>12</v>
      </c>
      <c r="I5" s="21">
        <f aca="true" t="shared" si="0" ref="I5:I33">SUM(C5:H5)</f>
        <v>53</v>
      </c>
      <c r="J5" s="21">
        <v>0</v>
      </c>
      <c r="K5" s="30">
        <f aca="true" t="shared" si="1" ref="K5:K33">(I5+J5)*3/8</f>
        <v>19.875</v>
      </c>
      <c r="L5" s="19">
        <v>2.4</v>
      </c>
      <c r="M5" s="30">
        <v>1</v>
      </c>
      <c r="N5" s="19">
        <v>0</v>
      </c>
      <c r="O5" s="19">
        <v>9</v>
      </c>
      <c r="P5" s="30">
        <f aca="true" t="shared" si="2" ref="P5:P32">L5+M5+N5+O5</f>
        <v>12.4</v>
      </c>
      <c r="Q5" s="30">
        <f aca="true" t="shared" si="3" ref="Q5:Q33">P5+K5</f>
        <v>32.275</v>
      </c>
      <c r="R5" s="19"/>
      <c r="S5" s="19"/>
      <c r="T5" s="19"/>
      <c r="U5" s="19"/>
      <c r="V5" s="19"/>
      <c r="W5" s="19"/>
      <c r="X5" s="45"/>
      <c r="Y5" s="19"/>
      <c r="Z5" s="19"/>
      <c r="AA5" s="19"/>
      <c r="AB5" s="19"/>
      <c r="AC5" s="19"/>
      <c r="AD5" s="19"/>
      <c r="AE5" s="44"/>
      <c r="AF5" s="44"/>
      <c r="AG5" s="44"/>
      <c r="AH5" s="44"/>
      <c r="AI5" s="44"/>
      <c r="AJ5" s="44"/>
      <c r="AK5" s="44"/>
      <c r="AL5" s="44"/>
    </row>
    <row r="6" spans="1:38" ht="12.75">
      <c r="A6" s="1">
        <v>3</v>
      </c>
      <c r="B6" s="2" t="s">
        <v>99</v>
      </c>
      <c r="C6" s="20">
        <v>1</v>
      </c>
      <c r="D6" s="20">
        <v>12</v>
      </c>
      <c r="E6" s="21">
        <v>10</v>
      </c>
      <c r="F6" s="21">
        <v>5</v>
      </c>
      <c r="G6" s="21">
        <v>6</v>
      </c>
      <c r="H6" s="21">
        <v>5</v>
      </c>
      <c r="I6" s="21">
        <f t="shared" si="0"/>
        <v>39</v>
      </c>
      <c r="J6" s="21">
        <v>0</v>
      </c>
      <c r="K6" s="30">
        <f t="shared" si="1"/>
        <v>14.625</v>
      </c>
      <c r="L6" s="19">
        <v>2.4</v>
      </c>
      <c r="M6" s="30">
        <v>5.3</v>
      </c>
      <c r="N6" s="19">
        <v>4</v>
      </c>
      <c r="O6" s="19">
        <v>6</v>
      </c>
      <c r="P6" s="30">
        <f t="shared" si="2"/>
        <v>17.7</v>
      </c>
      <c r="Q6" s="30">
        <f t="shared" si="3"/>
        <v>32.325</v>
      </c>
      <c r="R6" s="19"/>
      <c r="S6" s="19"/>
      <c r="T6" s="19"/>
      <c r="U6" s="19"/>
      <c r="V6" s="19"/>
      <c r="W6" s="19"/>
      <c r="X6" s="45"/>
      <c r="Y6" s="19"/>
      <c r="Z6" s="19"/>
      <c r="AA6" s="19"/>
      <c r="AB6" s="19"/>
      <c r="AC6" s="19"/>
      <c r="AD6" s="19"/>
      <c r="AE6" s="44"/>
      <c r="AF6" s="44"/>
      <c r="AG6" s="44"/>
      <c r="AH6" s="44"/>
      <c r="AI6" s="44"/>
      <c r="AJ6" s="44"/>
      <c r="AK6" s="44"/>
      <c r="AL6" s="44"/>
    </row>
    <row r="7" spans="1:38" ht="12.75">
      <c r="A7" s="1">
        <v>4</v>
      </c>
      <c r="B7" s="2" t="s">
        <v>100</v>
      </c>
      <c r="C7" s="20">
        <v>2</v>
      </c>
      <c r="D7" s="20">
        <v>12</v>
      </c>
      <c r="E7" s="21">
        <v>10</v>
      </c>
      <c r="F7" s="21">
        <v>10</v>
      </c>
      <c r="G7" s="21">
        <v>10</v>
      </c>
      <c r="H7" s="21">
        <v>18</v>
      </c>
      <c r="I7" s="21">
        <f t="shared" si="0"/>
        <v>62</v>
      </c>
      <c r="J7" s="21">
        <v>-62</v>
      </c>
      <c r="K7" s="30">
        <f t="shared" si="1"/>
        <v>0</v>
      </c>
      <c r="L7" s="19">
        <v>2.7</v>
      </c>
      <c r="M7" s="30">
        <v>6</v>
      </c>
      <c r="N7" s="19">
        <v>6</v>
      </c>
      <c r="O7" s="19">
        <v>10</v>
      </c>
      <c r="P7" s="30">
        <f t="shared" si="2"/>
        <v>24.7</v>
      </c>
      <c r="Q7" s="30">
        <f t="shared" si="3"/>
        <v>24.7</v>
      </c>
      <c r="R7" s="19"/>
      <c r="S7" s="19"/>
      <c r="T7" s="19"/>
      <c r="U7" s="19"/>
      <c r="V7" s="19"/>
      <c r="W7" s="19"/>
      <c r="X7" s="45"/>
      <c r="Y7" s="19"/>
      <c r="Z7" s="19"/>
      <c r="AA7" s="19"/>
      <c r="AB7" s="19"/>
      <c r="AC7" s="19"/>
      <c r="AD7" s="19"/>
      <c r="AE7" s="44"/>
      <c r="AF7" s="44"/>
      <c r="AG7" s="44"/>
      <c r="AH7" s="44"/>
      <c r="AI7" s="44"/>
      <c r="AJ7" s="44"/>
      <c r="AK7" s="44"/>
      <c r="AL7" s="44"/>
    </row>
    <row r="8" spans="1:38" ht="13.5">
      <c r="A8" s="1">
        <v>5</v>
      </c>
      <c r="B8" s="2" t="s">
        <v>101</v>
      </c>
      <c r="C8" s="20">
        <v>5</v>
      </c>
      <c r="D8" s="20">
        <v>15</v>
      </c>
      <c r="E8" s="21">
        <v>14</v>
      </c>
      <c r="F8" s="21">
        <v>12</v>
      </c>
      <c r="G8" s="21">
        <v>15</v>
      </c>
      <c r="H8" s="21">
        <v>13</v>
      </c>
      <c r="I8" s="21">
        <f t="shared" si="0"/>
        <v>74</v>
      </c>
      <c r="J8" s="21">
        <v>0</v>
      </c>
      <c r="K8" s="30">
        <f t="shared" si="1"/>
        <v>27.75</v>
      </c>
      <c r="L8" s="19">
        <v>2.1</v>
      </c>
      <c r="M8" s="30">
        <v>3.4</v>
      </c>
      <c r="N8" s="19">
        <v>6</v>
      </c>
      <c r="O8" s="19">
        <v>10</v>
      </c>
      <c r="P8" s="30">
        <f t="shared" si="2"/>
        <v>21.5</v>
      </c>
      <c r="Q8" s="30">
        <f t="shared" si="3"/>
        <v>49.25</v>
      </c>
      <c r="R8" s="73" t="s">
        <v>279</v>
      </c>
      <c r="S8" s="72"/>
      <c r="T8" s="72"/>
      <c r="U8" s="72">
        <v>10</v>
      </c>
      <c r="V8" s="19"/>
      <c r="W8" s="19"/>
      <c r="X8" s="45"/>
      <c r="Y8" s="19"/>
      <c r="Z8" s="19"/>
      <c r="AA8" s="19"/>
      <c r="AB8" s="19"/>
      <c r="AC8" s="19"/>
      <c r="AD8" s="19"/>
      <c r="AE8" s="44"/>
      <c r="AF8" s="44"/>
      <c r="AG8" s="44"/>
      <c r="AH8" s="44"/>
      <c r="AI8" s="44"/>
      <c r="AJ8" s="44"/>
      <c r="AK8" s="44"/>
      <c r="AL8" s="44"/>
    </row>
    <row r="9" spans="1:38" ht="12.75">
      <c r="A9" s="1">
        <v>6</v>
      </c>
      <c r="B9" s="2" t="s">
        <v>102</v>
      </c>
      <c r="C9" s="20">
        <v>5</v>
      </c>
      <c r="D9" s="20">
        <v>9</v>
      </c>
      <c r="E9" s="21">
        <v>10</v>
      </c>
      <c r="F9" s="21">
        <v>12</v>
      </c>
      <c r="G9" s="21">
        <v>0</v>
      </c>
      <c r="H9" s="21">
        <v>3</v>
      </c>
      <c r="I9" s="21">
        <f t="shared" si="0"/>
        <v>39</v>
      </c>
      <c r="J9" s="21">
        <v>0</v>
      </c>
      <c r="K9" s="30">
        <f t="shared" si="1"/>
        <v>14.625</v>
      </c>
      <c r="L9" s="19">
        <v>1.5</v>
      </c>
      <c r="M9" s="30">
        <v>1</v>
      </c>
      <c r="N9" s="19">
        <v>0</v>
      </c>
      <c r="O9" s="19">
        <v>0</v>
      </c>
      <c r="P9" s="30">
        <f t="shared" si="2"/>
        <v>2.5</v>
      </c>
      <c r="Q9" s="30">
        <f t="shared" si="3"/>
        <v>17.125</v>
      </c>
      <c r="R9" s="19"/>
      <c r="S9" s="19"/>
      <c r="T9" s="19"/>
      <c r="U9" s="19"/>
      <c r="V9" s="19"/>
      <c r="W9" s="19"/>
      <c r="X9" s="45"/>
      <c r="Y9" s="19"/>
      <c r="Z9" s="19"/>
      <c r="AA9" s="19"/>
      <c r="AB9" s="19"/>
      <c r="AC9" s="19"/>
      <c r="AD9" s="19"/>
      <c r="AE9" s="44"/>
      <c r="AF9" s="44"/>
      <c r="AG9" s="44"/>
      <c r="AH9" s="44"/>
      <c r="AI9" s="44"/>
      <c r="AJ9" s="44"/>
      <c r="AK9" s="44"/>
      <c r="AL9" s="44"/>
    </row>
    <row r="10" spans="1:38" ht="12.75">
      <c r="A10" s="1">
        <v>7</v>
      </c>
      <c r="B10" s="2" t="s">
        <v>103</v>
      </c>
      <c r="C10" s="20">
        <v>5</v>
      </c>
      <c r="D10" s="20">
        <v>11</v>
      </c>
      <c r="E10" s="21">
        <v>12</v>
      </c>
      <c r="F10" s="21">
        <v>15</v>
      </c>
      <c r="G10" s="21">
        <v>10</v>
      </c>
      <c r="H10" s="21">
        <v>6</v>
      </c>
      <c r="I10" s="21">
        <f t="shared" si="0"/>
        <v>59</v>
      </c>
      <c r="J10" s="21">
        <v>0</v>
      </c>
      <c r="K10" s="30">
        <f t="shared" si="1"/>
        <v>22.125</v>
      </c>
      <c r="L10" s="19">
        <v>2.4</v>
      </c>
      <c r="M10" s="30">
        <v>2.2</v>
      </c>
      <c r="N10" s="19">
        <v>6</v>
      </c>
      <c r="O10" s="19">
        <v>6</v>
      </c>
      <c r="P10" s="30">
        <f t="shared" si="2"/>
        <v>16.6</v>
      </c>
      <c r="Q10" s="30">
        <f t="shared" si="3"/>
        <v>38.725</v>
      </c>
      <c r="R10" s="19"/>
      <c r="S10" s="19"/>
      <c r="T10" s="19"/>
      <c r="U10" s="19"/>
      <c r="V10" s="19"/>
      <c r="W10" s="19"/>
      <c r="X10" s="45"/>
      <c r="Y10" s="19"/>
      <c r="Z10" s="19"/>
      <c r="AA10" s="19"/>
      <c r="AB10" s="19"/>
      <c r="AC10" s="19"/>
      <c r="AD10" s="19"/>
      <c r="AE10" s="44"/>
      <c r="AF10" s="44"/>
      <c r="AG10" s="44"/>
      <c r="AH10" s="44"/>
      <c r="AI10" s="44"/>
      <c r="AJ10" s="44"/>
      <c r="AK10" s="44"/>
      <c r="AL10" s="44"/>
    </row>
    <row r="11" spans="1:38" ht="12.75">
      <c r="A11" s="1">
        <v>8</v>
      </c>
      <c r="B11" s="2" t="s">
        <v>104</v>
      </c>
      <c r="C11" s="20">
        <v>3</v>
      </c>
      <c r="D11" s="20">
        <v>0</v>
      </c>
      <c r="E11" s="21">
        <v>6</v>
      </c>
      <c r="F11" s="21">
        <v>0</v>
      </c>
      <c r="G11" s="21">
        <v>0</v>
      </c>
      <c r="H11" s="21">
        <v>0</v>
      </c>
      <c r="I11" s="21">
        <f t="shared" si="0"/>
        <v>9</v>
      </c>
      <c r="J11" s="21">
        <v>0</v>
      </c>
      <c r="K11" s="30">
        <f t="shared" si="1"/>
        <v>3.375</v>
      </c>
      <c r="L11" s="19">
        <v>0.9</v>
      </c>
      <c r="M11" s="30">
        <v>1</v>
      </c>
      <c r="N11" s="19">
        <v>0</v>
      </c>
      <c r="O11" s="19">
        <v>0</v>
      </c>
      <c r="P11" s="30">
        <f t="shared" si="2"/>
        <v>1.9</v>
      </c>
      <c r="Q11" s="30">
        <f t="shared" si="3"/>
        <v>5.275</v>
      </c>
      <c r="R11" s="19"/>
      <c r="S11" s="19"/>
      <c r="T11" s="19"/>
      <c r="U11" s="19"/>
      <c r="V11" s="19"/>
      <c r="W11" s="19"/>
      <c r="X11" s="45"/>
      <c r="Y11" s="19"/>
      <c r="Z11" s="19"/>
      <c r="AA11" s="19"/>
      <c r="AB11" s="19"/>
      <c r="AC11" s="19"/>
      <c r="AD11" s="19"/>
      <c r="AE11" s="44"/>
      <c r="AF11" s="44"/>
      <c r="AG11" s="44"/>
      <c r="AH11" s="44"/>
      <c r="AI11" s="44"/>
      <c r="AJ11" s="44"/>
      <c r="AK11" s="44"/>
      <c r="AL11" s="44"/>
    </row>
    <row r="12" spans="1:38" ht="13.5">
      <c r="A12" s="1">
        <v>9</v>
      </c>
      <c r="B12" s="2" t="s">
        <v>105</v>
      </c>
      <c r="C12" s="20">
        <v>2</v>
      </c>
      <c r="D12" s="20">
        <v>13</v>
      </c>
      <c r="E12" s="21">
        <v>10</v>
      </c>
      <c r="F12" s="21">
        <v>8</v>
      </c>
      <c r="G12" s="21">
        <v>10</v>
      </c>
      <c r="H12" s="21">
        <v>13</v>
      </c>
      <c r="I12" s="21">
        <f t="shared" si="0"/>
        <v>56</v>
      </c>
      <c r="J12" s="21">
        <v>0</v>
      </c>
      <c r="K12" s="30">
        <f t="shared" si="1"/>
        <v>21</v>
      </c>
      <c r="L12" s="19">
        <v>2.4</v>
      </c>
      <c r="M12" s="30">
        <v>3</v>
      </c>
      <c r="N12" s="19">
        <v>6</v>
      </c>
      <c r="O12" s="19">
        <v>10</v>
      </c>
      <c r="P12" s="30">
        <f t="shared" si="2"/>
        <v>21.4</v>
      </c>
      <c r="Q12" s="30">
        <f t="shared" si="3"/>
        <v>42.4</v>
      </c>
      <c r="R12" s="73" t="s">
        <v>279</v>
      </c>
      <c r="S12" s="72"/>
      <c r="T12" s="72"/>
      <c r="U12" s="72">
        <v>9</v>
      </c>
      <c r="V12" s="19"/>
      <c r="W12" s="19"/>
      <c r="X12" s="45"/>
      <c r="Y12" s="19"/>
      <c r="Z12" s="19"/>
      <c r="AA12" s="19"/>
      <c r="AB12" s="19"/>
      <c r="AC12" s="19"/>
      <c r="AD12" s="19"/>
      <c r="AE12" s="44"/>
      <c r="AF12" s="44"/>
      <c r="AG12" s="44"/>
      <c r="AH12" s="44"/>
      <c r="AI12" s="44"/>
      <c r="AJ12" s="44"/>
      <c r="AK12" s="44"/>
      <c r="AL12" s="44"/>
    </row>
    <row r="13" spans="1:38" ht="12.75">
      <c r="A13" s="1">
        <v>10</v>
      </c>
      <c r="B13" s="2" t="s">
        <v>253</v>
      </c>
      <c r="C13" s="20">
        <v>2</v>
      </c>
      <c r="D13" s="20">
        <v>9</v>
      </c>
      <c r="E13" s="21">
        <v>2</v>
      </c>
      <c r="F13" s="21">
        <v>3</v>
      </c>
      <c r="G13" s="21">
        <v>0</v>
      </c>
      <c r="H13" s="21">
        <v>0</v>
      </c>
      <c r="I13" s="21">
        <f t="shared" si="0"/>
        <v>16</v>
      </c>
      <c r="J13" s="21">
        <v>0</v>
      </c>
      <c r="K13" s="30">
        <f t="shared" si="1"/>
        <v>6</v>
      </c>
      <c r="L13" s="19">
        <v>2.4</v>
      </c>
      <c r="M13" s="30">
        <v>6</v>
      </c>
      <c r="N13" s="19">
        <v>6</v>
      </c>
      <c r="O13" s="19">
        <v>10</v>
      </c>
      <c r="P13" s="30">
        <f t="shared" si="2"/>
        <v>24.4</v>
      </c>
      <c r="Q13" s="30">
        <f t="shared" si="3"/>
        <v>30.4</v>
      </c>
      <c r="R13" s="62"/>
      <c r="S13" s="19"/>
      <c r="T13" s="19"/>
      <c r="U13" s="19"/>
      <c r="V13" s="19"/>
      <c r="W13" s="19"/>
      <c r="X13" s="45"/>
      <c r="Y13" s="19"/>
      <c r="Z13" s="19"/>
      <c r="AA13" s="19"/>
      <c r="AB13" s="19"/>
      <c r="AC13" s="19"/>
      <c r="AD13" s="19"/>
      <c r="AE13" s="44"/>
      <c r="AF13" s="44"/>
      <c r="AG13" s="44"/>
      <c r="AH13" s="44"/>
      <c r="AI13" s="44"/>
      <c r="AJ13" s="44"/>
      <c r="AK13" s="44"/>
      <c r="AL13" s="44"/>
    </row>
    <row r="14" spans="1:38" ht="12.75">
      <c r="A14" s="1">
        <v>11</v>
      </c>
      <c r="B14" s="2" t="s">
        <v>106</v>
      </c>
      <c r="C14" s="20">
        <v>3</v>
      </c>
      <c r="D14" s="20">
        <v>15</v>
      </c>
      <c r="E14" s="21">
        <v>0</v>
      </c>
      <c r="F14" s="21">
        <v>0</v>
      </c>
      <c r="G14" s="21">
        <v>0</v>
      </c>
      <c r="H14" s="21">
        <v>0</v>
      </c>
      <c r="I14" s="21">
        <f t="shared" si="0"/>
        <v>18</v>
      </c>
      <c r="J14" s="21">
        <v>0</v>
      </c>
      <c r="K14" s="30">
        <f t="shared" si="1"/>
        <v>6.75</v>
      </c>
      <c r="L14" s="19">
        <v>2.4</v>
      </c>
      <c r="M14" s="30">
        <v>5.2</v>
      </c>
      <c r="N14" s="19">
        <v>6</v>
      </c>
      <c r="O14" s="19">
        <v>0</v>
      </c>
      <c r="P14" s="30">
        <f t="shared" si="2"/>
        <v>13.6</v>
      </c>
      <c r="Q14" s="30">
        <f t="shared" si="3"/>
        <v>20.35</v>
      </c>
      <c r="R14" s="62"/>
      <c r="S14" s="19"/>
      <c r="T14" s="19"/>
      <c r="U14" s="19"/>
      <c r="V14" s="19"/>
      <c r="W14" s="19"/>
      <c r="X14" s="45"/>
      <c r="Y14" s="19"/>
      <c r="Z14" s="19"/>
      <c r="AA14" s="19"/>
      <c r="AB14" s="19"/>
      <c r="AC14" s="19"/>
      <c r="AD14" s="19"/>
      <c r="AE14" s="44"/>
      <c r="AF14" s="44"/>
      <c r="AG14" s="44"/>
      <c r="AH14" s="44"/>
      <c r="AI14" s="44"/>
      <c r="AJ14" s="44"/>
      <c r="AK14" s="44"/>
      <c r="AL14" s="44"/>
    </row>
    <row r="15" spans="1:38" ht="12.75">
      <c r="A15" s="1">
        <v>12</v>
      </c>
      <c r="B15" s="2" t="s">
        <v>107</v>
      </c>
      <c r="C15" s="20">
        <v>2</v>
      </c>
      <c r="D15" s="20">
        <v>14</v>
      </c>
      <c r="E15" s="21">
        <v>5</v>
      </c>
      <c r="F15" s="21">
        <v>9</v>
      </c>
      <c r="G15" s="21">
        <v>11</v>
      </c>
      <c r="H15" s="21">
        <v>6</v>
      </c>
      <c r="I15" s="21">
        <f t="shared" si="0"/>
        <v>47</v>
      </c>
      <c r="J15" s="21">
        <v>0</v>
      </c>
      <c r="K15" s="30">
        <f t="shared" si="1"/>
        <v>17.625</v>
      </c>
      <c r="L15" s="19">
        <v>2.7</v>
      </c>
      <c r="M15" s="30">
        <v>6</v>
      </c>
      <c r="N15" s="19">
        <v>5</v>
      </c>
      <c r="O15" s="19">
        <v>10</v>
      </c>
      <c r="P15" s="30">
        <f t="shared" si="2"/>
        <v>23.7</v>
      </c>
      <c r="Q15" s="30">
        <f t="shared" si="3"/>
        <v>41.325</v>
      </c>
      <c r="R15" s="62"/>
      <c r="S15" s="19"/>
      <c r="T15" s="19"/>
      <c r="U15" s="19"/>
      <c r="V15" s="19"/>
      <c r="W15" s="19"/>
      <c r="X15" s="45"/>
      <c r="Y15" s="19"/>
      <c r="Z15" s="19"/>
      <c r="AA15" s="19"/>
      <c r="AB15" s="19"/>
      <c r="AC15" s="19"/>
      <c r="AD15" s="19"/>
      <c r="AE15" s="44"/>
      <c r="AF15" s="44"/>
      <c r="AG15" s="44"/>
      <c r="AH15" s="44"/>
      <c r="AI15" s="44"/>
      <c r="AJ15" s="44"/>
      <c r="AK15" s="44"/>
      <c r="AL15" s="44"/>
    </row>
    <row r="16" spans="1:38" ht="12.75">
      <c r="A16" s="1">
        <v>13</v>
      </c>
      <c r="B16" s="2" t="s">
        <v>108</v>
      </c>
      <c r="C16" s="20">
        <v>2</v>
      </c>
      <c r="D16" s="20">
        <v>0</v>
      </c>
      <c r="E16" s="21">
        <v>1</v>
      </c>
      <c r="F16" s="21">
        <v>7</v>
      </c>
      <c r="G16" s="21">
        <v>8</v>
      </c>
      <c r="H16" s="21">
        <v>0</v>
      </c>
      <c r="I16" s="21">
        <f t="shared" si="0"/>
        <v>18</v>
      </c>
      <c r="J16" s="21">
        <v>0</v>
      </c>
      <c r="K16" s="30">
        <f t="shared" si="1"/>
        <v>6.75</v>
      </c>
      <c r="L16" s="19">
        <v>2.1</v>
      </c>
      <c r="M16" s="30">
        <v>5.2</v>
      </c>
      <c r="N16" s="19">
        <v>0</v>
      </c>
      <c r="O16" s="19">
        <v>6</v>
      </c>
      <c r="P16" s="30">
        <f t="shared" si="2"/>
        <v>13.3</v>
      </c>
      <c r="Q16" s="30">
        <f t="shared" si="3"/>
        <v>20.05</v>
      </c>
      <c r="R16" s="62"/>
      <c r="S16" s="19"/>
      <c r="T16" s="19"/>
      <c r="U16" s="19"/>
      <c r="V16" s="19"/>
      <c r="W16" s="19"/>
      <c r="X16" s="45"/>
      <c r="Y16" s="19"/>
      <c r="Z16" s="19"/>
      <c r="AA16" s="19"/>
      <c r="AB16" s="19"/>
      <c r="AC16" s="19"/>
      <c r="AD16" s="19"/>
      <c r="AE16" s="44"/>
      <c r="AF16" s="44"/>
      <c r="AG16" s="44"/>
      <c r="AH16" s="44"/>
      <c r="AI16" s="44"/>
      <c r="AJ16" s="44"/>
      <c r="AK16" s="44"/>
      <c r="AL16" s="44"/>
    </row>
    <row r="17" spans="1:38" ht="12.75">
      <c r="A17" s="1">
        <v>14</v>
      </c>
      <c r="B17" s="2" t="s">
        <v>109</v>
      </c>
      <c r="C17" s="20">
        <v>0</v>
      </c>
      <c r="D17" s="20">
        <v>7</v>
      </c>
      <c r="E17" s="21">
        <v>4</v>
      </c>
      <c r="F17" s="21">
        <v>2</v>
      </c>
      <c r="G17" s="21">
        <v>0</v>
      </c>
      <c r="H17" s="21">
        <v>0</v>
      </c>
      <c r="I17" s="21">
        <f t="shared" si="0"/>
        <v>13</v>
      </c>
      <c r="J17" s="21">
        <v>-10</v>
      </c>
      <c r="K17" s="30">
        <f t="shared" si="1"/>
        <v>1.125</v>
      </c>
      <c r="L17" s="19">
        <v>2.7</v>
      </c>
      <c r="M17" s="30">
        <v>1.2</v>
      </c>
      <c r="N17" s="19">
        <v>0</v>
      </c>
      <c r="O17" s="19">
        <v>0</v>
      </c>
      <c r="P17" s="30">
        <f t="shared" si="2"/>
        <v>3.9000000000000004</v>
      </c>
      <c r="Q17" s="30">
        <f t="shared" si="3"/>
        <v>5.025</v>
      </c>
      <c r="R17" s="62"/>
      <c r="S17" s="19"/>
      <c r="T17" s="19"/>
      <c r="U17" s="19"/>
      <c r="V17" s="19"/>
      <c r="W17" s="19"/>
      <c r="X17" s="45"/>
      <c r="Y17" s="19"/>
      <c r="Z17" s="19"/>
      <c r="AA17" s="19"/>
      <c r="AB17" s="19"/>
      <c r="AC17" s="19"/>
      <c r="AD17" s="19"/>
      <c r="AE17" s="44"/>
      <c r="AF17" s="44"/>
      <c r="AG17" s="44"/>
      <c r="AH17" s="44"/>
      <c r="AI17" s="44"/>
      <c r="AJ17" s="44"/>
      <c r="AK17" s="44"/>
      <c r="AL17" s="44"/>
    </row>
    <row r="18" spans="1:38" ht="12.75">
      <c r="A18" s="1">
        <v>15</v>
      </c>
      <c r="B18" s="2" t="s">
        <v>110</v>
      </c>
      <c r="C18" s="20">
        <v>1</v>
      </c>
      <c r="D18" s="20">
        <v>14</v>
      </c>
      <c r="E18" s="21">
        <v>11</v>
      </c>
      <c r="F18" s="21">
        <v>3</v>
      </c>
      <c r="G18" s="21">
        <v>10</v>
      </c>
      <c r="H18" s="21">
        <v>7</v>
      </c>
      <c r="I18" s="21">
        <f t="shared" si="0"/>
        <v>46</v>
      </c>
      <c r="J18" s="21">
        <v>0</v>
      </c>
      <c r="K18" s="30">
        <f t="shared" si="1"/>
        <v>17.25</v>
      </c>
      <c r="L18" s="19">
        <v>1.8</v>
      </c>
      <c r="M18" s="30">
        <v>5</v>
      </c>
      <c r="N18" s="19">
        <v>0</v>
      </c>
      <c r="O18" s="19">
        <v>10</v>
      </c>
      <c r="P18" s="30">
        <f t="shared" si="2"/>
        <v>16.8</v>
      </c>
      <c r="Q18" s="30">
        <f t="shared" si="3"/>
        <v>34.05</v>
      </c>
      <c r="R18" s="62"/>
      <c r="S18" s="19"/>
      <c r="T18" s="19"/>
      <c r="U18" s="19"/>
      <c r="V18" s="19"/>
      <c r="W18" s="19"/>
      <c r="X18" s="45"/>
      <c r="Y18" s="19"/>
      <c r="Z18" s="19"/>
      <c r="AA18" s="19"/>
      <c r="AB18" s="19"/>
      <c r="AC18" s="19"/>
      <c r="AD18" s="19"/>
      <c r="AE18" s="44"/>
      <c r="AF18" s="44"/>
      <c r="AG18" s="44"/>
      <c r="AH18" s="44"/>
      <c r="AI18" s="44"/>
      <c r="AJ18" s="44"/>
      <c r="AK18" s="44"/>
      <c r="AL18" s="44"/>
    </row>
    <row r="19" spans="1:38" ht="13.5">
      <c r="A19" s="1">
        <v>16</v>
      </c>
      <c r="B19" s="2" t="s">
        <v>111</v>
      </c>
      <c r="C19" s="20">
        <v>5</v>
      </c>
      <c r="D19" s="20">
        <v>15</v>
      </c>
      <c r="E19" s="21">
        <v>13</v>
      </c>
      <c r="F19" s="21">
        <v>15</v>
      </c>
      <c r="G19" s="21">
        <v>10</v>
      </c>
      <c r="H19" s="21">
        <v>19</v>
      </c>
      <c r="I19" s="21">
        <f t="shared" si="0"/>
        <v>77</v>
      </c>
      <c r="J19" s="21">
        <v>0</v>
      </c>
      <c r="K19" s="30">
        <f t="shared" si="1"/>
        <v>28.875</v>
      </c>
      <c r="L19" s="19">
        <v>2.7</v>
      </c>
      <c r="M19" s="30">
        <v>3.5</v>
      </c>
      <c r="N19" s="19">
        <v>5</v>
      </c>
      <c r="O19" s="19">
        <v>10</v>
      </c>
      <c r="P19" s="30">
        <f t="shared" si="2"/>
        <v>21.2</v>
      </c>
      <c r="Q19" s="30">
        <f t="shared" si="3"/>
        <v>50.075</v>
      </c>
      <c r="R19" s="73" t="s">
        <v>279</v>
      </c>
      <c r="S19" s="72"/>
      <c r="T19" s="72"/>
      <c r="U19" s="72">
        <v>10</v>
      </c>
      <c r="V19" s="19"/>
      <c r="W19" s="19"/>
      <c r="X19" s="45"/>
      <c r="Y19" s="19"/>
      <c r="Z19" s="19"/>
      <c r="AA19" s="19"/>
      <c r="AB19" s="19"/>
      <c r="AC19" s="19"/>
      <c r="AD19" s="19"/>
      <c r="AE19" s="44"/>
      <c r="AF19" s="44"/>
      <c r="AG19" s="44"/>
      <c r="AH19" s="44"/>
      <c r="AI19" s="44"/>
      <c r="AJ19" s="44"/>
      <c r="AK19" s="44"/>
      <c r="AL19" s="44"/>
    </row>
    <row r="20" spans="1:38" ht="13.5">
      <c r="A20" s="1">
        <v>17</v>
      </c>
      <c r="B20" s="2" t="s">
        <v>112</v>
      </c>
      <c r="C20" s="20"/>
      <c r="D20" s="20"/>
      <c r="E20" s="21"/>
      <c r="F20" s="21"/>
      <c r="G20" s="21"/>
      <c r="H20" s="21"/>
      <c r="I20" s="21">
        <f t="shared" si="0"/>
        <v>0</v>
      </c>
      <c r="J20" s="21">
        <v>0</v>
      </c>
      <c r="K20" s="30">
        <f t="shared" si="1"/>
        <v>0</v>
      </c>
      <c r="L20" s="19">
        <v>2.4</v>
      </c>
      <c r="M20" s="30">
        <v>1.1</v>
      </c>
      <c r="N20" s="19">
        <v>0</v>
      </c>
      <c r="O20" s="19">
        <v>0</v>
      </c>
      <c r="P20" s="30">
        <f t="shared" si="2"/>
        <v>3.5</v>
      </c>
      <c r="Q20" s="30">
        <f t="shared" si="3"/>
        <v>3.5</v>
      </c>
      <c r="R20" s="73"/>
      <c r="S20" s="72"/>
      <c r="T20" s="72"/>
      <c r="U20" s="72"/>
      <c r="V20" s="19"/>
      <c r="W20" s="19"/>
      <c r="X20" s="45"/>
      <c r="Y20" s="19"/>
      <c r="Z20" s="19"/>
      <c r="AA20" s="19"/>
      <c r="AB20" s="19"/>
      <c r="AC20" s="19"/>
      <c r="AD20" s="19"/>
      <c r="AE20" s="44"/>
      <c r="AF20" s="44"/>
      <c r="AG20" s="44"/>
      <c r="AH20" s="44"/>
      <c r="AI20" s="44"/>
      <c r="AJ20" s="44"/>
      <c r="AK20" s="44"/>
      <c r="AL20" s="44"/>
    </row>
    <row r="21" spans="1:38" s="69" customFormat="1" ht="13.5">
      <c r="A21" s="1">
        <v>18</v>
      </c>
      <c r="B21" s="4" t="s">
        <v>113</v>
      </c>
      <c r="C21" s="22">
        <v>4</v>
      </c>
      <c r="D21" s="22">
        <v>12</v>
      </c>
      <c r="E21" s="65">
        <v>9</v>
      </c>
      <c r="F21" s="65">
        <v>8</v>
      </c>
      <c r="G21" s="65">
        <v>10</v>
      </c>
      <c r="H21" s="65">
        <v>9</v>
      </c>
      <c r="I21" s="65">
        <f t="shared" si="0"/>
        <v>52</v>
      </c>
      <c r="J21" s="65">
        <v>0</v>
      </c>
      <c r="K21" s="63">
        <f t="shared" si="1"/>
        <v>19.5</v>
      </c>
      <c r="L21" s="62">
        <v>2.7</v>
      </c>
      <c r="M21" s="63">
        <v>5.7</v>
      </c>
      <c r="N21" s="62">
        <v>4.5</v>
      </c>
      <c r="O21" s="62">
        <v>10</v>
      </c>
      <c r="P21" s="63">
        <f t="shared" si="2"/>
        <v>22.9</v>
      </c>
      <c r="Q21" s="63">
        <f t="shared" si="3"/>
        <v>42.4</v>
      </c>
      <c r="R21" s="73" t="s">
        <v>279</v>
      </c>
      <c r="S21" s="72"/>
      <c r="T21" s="72"/>
      <c r="U21" s="72">
        <v>9</v>
      </c>
      <c r="V21" s="62"/>
      <c r="W21" s="62"/>
      <c r="X21" s="70"/>
      <c r="Y21" s="62"/>
      <c r="Z21" s="62"/>
      <c r="AA21" s="62"/>
      <c r="AB21" s="62"/>
      <c r="AC21" s="62"/>
      <c r="AD21" s="62"/>
      <c r="AE21" s="64"/>
      <c r="AF21" s="64"/>
      <c r="AG21" s="64"/>
      <c r="AH21" s="64"/>
      <c r="AI21" s="64"/>
      <c r="AJ21" s="64"/>
      <c r="AK21" s="64"/>
      <c r="AL21" s="64"/>
    </row>
    <row r="22" spans="1:38" ht="13.5">
      <c r="A22" s="1">
        <v>19</v>
      </c>
      <c r="B22" s="2" t="s">
        <v>114</v>
      </c>
      <c r="C22" s="20">
        <v>5</v>
      </c>
      <c r="D22" s="20">
        <v>15</v>
      </c>
      <c r="E22" s="21">
        <v>6</v>
      </c>
      <c r="F22" s="21">
        <v>3</v>
      </c>
      <c r="G22" s="21">
        <v>10</v>
      </c>
      <c r="H22" s="21">
        <v>3</v>
      </c>
      <c r="I22" s="21">
        <f t="shared" si="0"/>
        <v>42</v>
      </c>
      <c r="J22" s="21">
        <v>0</v>
      </c>
      <c r="K22" s="30">
        <f t="shared" si="1"/>
        <v>15.75</v>
      </c>
      <c r="L22" s="19">
        <v>1.8</v>
      </c>
      <c r="M22" s="30">
        <v>1.2</v>
      </c>
      <c r="N22" s="19">
        <v>0</v>
      </c>
      <c r="O22" s="19">
        <v>6</v>
      </c>
      <c r="P22" s="30">
        <f t="shared" si="2"/>
        <v>9</v>
      </c>
      <c r="Q22" s="30">
        <f t="shared" si="3"/>
        <v>24.75</v>
      </c>
      <c r="R22" s="73"/>
      <c r="S22" s="72"/>
      <c r="T22" s="72"/>
      <c r="U22" s="72"/>
      <c r="V22" s="19"/>
      <c r="W22" s="19"/>
      <c r="X22" s="45"/>
      <c r="Y22" s="19"/>
      <c r="Z22" s="19"/>
      <c r="AA22" s="19"/>
      <c r="AB22" s="19"/>
      <c r="AC22" s="19"/>
      <c r="AD22" s="19"/>
      <c r="AE22" s="44"/>
      <c r="AF22" s="44"/>
      <c r="AG22" s="44"/>
      <c r="AH22" s="44"/>
      <c r="AI22" s="44"/>
      <c r="AJ22" s="44"/>
      <c r="AK22" s="44"/>
      <c r="AL22" s="44"/>
    </row>
    <row r="23" spans="1:38" ht="13.5">
      <c r="A23" s="1">
        <v>20</v>
      </c>
      <c r="B23" s="2" t="s">
        <v>115</v>
      </c>
      <c r="C23" s="20"/>
      <c r="D23" s="20"/>
      <c r="E23" s="21">
        <v>0</v>
      </c>
      <c r="F23" s="21">
        <v>0</v>
      </c>
      <c r="G23" s="21">
        <v>0</v>
      </c>
      <c r="H23" s="21">
        <v>0</v>
      </c>
      <c r="I23" s="21">
        <f t="shared" si="0"/>
        <v>0</v>
      </c>
      <c r="J23" s="21">
        <v>0</v>
      </c>
      <c r="K23" s="30">
        <f t="shared" si="1"/>
        <v>0</v>
      </c>
      <c r="L23" s="19">
        <v>2.4</v>
      </c>
      <c r="M23" s="30">
        <v>1.1</v>
      </c>
      <c r="N23" s="19">
        <v>0</v>
      </c>
      <c r="O23" s="19">
        <v>0</v>
      </c>
      <c r="P23" s="30">
        <f t="shared" si="2"/>
        <v>3.5</v>
      </c>
      <c r="Q23" s="30">
        <f t="shared" si="3"/>
        <v>3.5</v>
      </c>
      <c r="R23" s="73"/>
      <c r="S23" s="72"/>
      <c r="T23" s="72"/>
      <c r="U23" s="72"/>
      <c r="V23" s="19"/>
      <c r="W23" s="19"/>
      <c r="X23" s="45"/>
      <c r="Y23" s="19"/>
      <c r="Z23" s="19"/>
      <c r="AA23" s="19"/>
      <c r="AB23" s="19"/>
      <c r="AC23" s="19"/>
      <c r="AD23" s="19"/>
      <c r="AE23" s="44"/>
      <c r="AF23" s="44"/>
      <c r="AG23" s="44"/>
      <c r="AH23" s="44"/>
      <c r="AI23" s="44"/>
      <c r="AJ23" s="44"/>
      <c r="AK23" s="44"/>
      <c r="AL23" s="44"/>
    </row>
    <row r="24" spans="1:38" ht="13.5">
      <c r="A24" s="1">
        <v>21</v>
      </c>
      <c r="B24" s="2" t="s">
        <v>116</v>
      </c>
      <c r="C24" s="20">
        <v>3</v>
      </c>
      <c r="D24" s="20">
        <v>6</v>
      </c>
      <c r="E24" s="21">
        <v>5</v>
      </c>
      <c r="F24" s="21">
        <v>0</v>
      </c>
      <c r="G24" s="21">
        <v>0</v>
      </c>
      <c r="H24" s="21">
        <v>6</v>
      </c>
      <c r="I24" s="21">
        <f t="shared" si="0"/>
        <v>20</v>
      </c>
      <c r="J24" s="21">
        <v>0</v>
      </c>
      <c r="K24" s="30">
        <f t="shared" si="1"/>
        <v>7.5</v>
      </c>
      <c r="L24" s="19">
        <v>2.4</v>
      </c>
      <c r="M24" s="30">
        <v>3.1</v>
      </c>
      <c r="N24" s="19">
        <v>0</v>
      </c>
      <c r="O24" s="19">
        <v>0</v>
      </c>
      <c r="P24" s="30">
        <f t="shared" si="2"/>
        <v>5.5</v>
      </c>
      <c r="Q24" s="30">
        <f t="shared" si="3"/>
        <v>13</v>
      </c>
      <c r="R24" s="73"/>
      <c r="S24" s="72"/>
      <c r="T24" s="72"/>
      <c r="U24" s="72"/>
      <c r="V24" s="19"/>
      <c r="W24" s="19"/>
      <c r="X24" s="45"/>
      <c r="Y24" s="19"/>
      <c r="Z24" s="19"/>
      <c r="AA24" s="19"/>
      <c r="AB24" s="19"/>
      <c r="AC24" s="19"/>
      <c r="AD24" s="19"/>
      <c r="AE24" s="44"/>
      <c r="AF24" s="44"/>
      <c r="AG24" s="44"/>
      <c r="AH24" s="44"/>
      <c r="AI24" s="44"/>
      <c r="AJ24" s="44"/>
      <c r="AK24" s="44"/>
      <c r="AL24" s="44"/>
    </row>
    <row r="25" spans="1:38" ht="13.5">
      <c r="A25" s="1">
        <v>22</v>
      </c>
      <c r="B25" s="2" t="s">
        <v>117</v>
      </c>
      <c r="C25" s="20">
        <v>7</v>
      </c>
      <c r="D25" s="20">
        <v>15</v>
      </c>
      <c r="E25" s="21">
        <v>12</v>
      </c>
      <c r="F25" s="21">
        <v>12</v>
      </c>
      <c r="G25" s="21">
        <v>10</v>
      </c>
      <c r="H25" s="21">
        <v>13</v>
      </c>
      <c r="I25" s="21">
        <f t="shared" si="0"/>
        <v>69</v>
      </c>
      <c r="J25" s="21">
        <v>0</v>
      </c>
      <c r="K25" s="30">
        <f t="shared" si="1"/>
        <v>25.875</v>
      </c>
      <c r="L25" s="19">
        <v>2.7</v>
      </c>
      <c r="M25" s="30">
        <v>3</v>
      </c>
      <c r="N25" s="19">
        <v>4.5</v>
      </c>
      <c r="O25" s="19">
        <v>10</v>
      </c>
      <c r="P25" s="30">
        <f t="shared" si="2"/>
        <v>20.2</v>
      </c>
      <c r="Q25" s="30">
        <f t="shared" si="3"/>
        <v>46.075</v>
      </c>
      <c r="R25" s="73" t="s">
        <v>279</v>
      </c>
      <c r="S25" s="72"/>
      <c r="T25" s="72"/>
      <c r="U25" s="72">
        <v>10</v>
      </c>
      <c r="V25" s="19"/>
      <c r="W25" s="19"/>
      <c r="X25" s="46"/>
      <c r="Y25" s="29"/>
      <c r="Z25" s="29"/>
      <c r="AA25" s="29"/>
      <c r="AB25" s="29"/>
      <c r="AC25" s="29"/>
      <c r="AD25" s="29"/>
      <c r="AE25" s="44"/>
      <c r="AF25" s="44"/>
      <c r="AG25" s="44"/>
      <c r="AH25" s="44"/>
      <c r="AI25" s="44"/>
      <c r="AJ25" s="44"/>
      <c r="AK25" s="44"/>
      <c r="AL25" s="44"/>
    </row>
    <row r="26" spans="1:38" ht="13.5">
      <c r="A26" s="1">
        <v>23</v>
      </c>
      <c r="B26" s="2" t="s">
        <v>259</v>
      </c>
      <c r="C26" s="20">
        <v>3</v>
      </c>
      <c r="D26" s="20">
        <v>3</v>
      </c>
      <c r="E26" s="21">
        <v>1</v>
      </c>
      <c r="F26" s="21">
        <v>15</v>
      </c>
      <c r="G26" s="21">
        <v>0</v>
      </c>
      <c r="H26" s="21">
        <v>0</v>
      </c>
      <c r="I26" s="21">
        <f t="shared" si="0"/>
        <v>22</v>
      </c>
      <c r="J26" s="21">
        <v>0</v>
      </c>
      <c r="K26" s="30">
        <f t="shared" si="1"/>
        <v>8.25</v>
      </c>
      <c r="L26" s="19">
        <v>2.7</v>
      </c>
      <c r="M26" s="30">
        <v>4</v>
      </c>
      <c r="N26" s="19">
        <v>6</v>
      </c>
      <c r="O26" s="19">
        <v>9</v>
      </c>
      <c r="P26" s="30">
        <f t="shared" si="2"/>
        <v>21.7</v>
      </c>
      <c r="Q26" s="30">
        <f t="shared" si="3"/>
        <v>29.95</v>
      </c>
      <c r="R26" s="73"/>
      <c r="S26" s="72"/>
      <c r="T26" s="72"/>
      <c r="U26" s="72"/>
      <c r="V26" s="19"/>
      <c r="W26" s="19"/>
      <c r="X26" s="46"/>
      <c r="Y26" s="29"/>
      <c r="Z26" s="29"/>
      <c r="AA26" s="29"/>
      <c r="AB26" s="29"/>
      <c r="AC26" s="29"/>
      <c r="AD26" s="29"/>
      <c r="AE26" s="44"/>
      <c r="AF26" s="44"/>
      <c r="AG26" s="44"/>
      <c r="AH26" s="44"/>
      <c r="AI26" s="44"/>
      <c r="AJ26" s="44"/>
      <c r="AK26" s="44"/>
      <c r="AL26" s="44"/>
    </row>
    <row r="27" spans="1:38" ht="13.5">
      <c r="A27" s="1">
        <v>24</v>
      </c>
      <c r="B27" s="2" t="s">
        <v>118</v>
      </c>
      <c r="C27" s="20">
        <v>3</v>
      </c>
      <c r="D27" s="20">
        <v>0</v>
      </c>
      <c r="E27" s="21">
        <v>8</v>
      </c>
      <c r="F27" s="21">
        <v>8</v>
      </c>
      <c r="G27" s="21">
        <v>0</v>
      </c>
      <c r="H27" s="21">
        <v>5</v>
      </c>
      <c r="I27" s="21">
        <f t="shared" si="0"/>
        <v>24</v>
      </c>
      <c r="J27" s="21">
        <v>0</v>
      </c>
      <c r="K27" s="30">
        <f t="shared" si="1"/>
        <v>9</v>
      </c>
      <c r="L27" s="19">
        <v>2.4</v>
      </c>
      <c r="M27" s="30">
        <v>6</v>
      </c>
      <c r="N27" s="19">
        <v>5</v>
      </c>
      <c r="O27" s="19">
        <v>8</v>
      </c>
      <c r="P27" s="30">
        <f t="shared" si="2"/>
        <v>21.4</v>
      </c>
      <c r="Q27" s="30">
        <f t="shared" si="3"/>
        <v>30.4</v>
      </c>
      <c r="R27" s="73"/>
      <c r="S27" s="72"/>
      <c r="T27" s="72"/>
      <c r="U27" s="72"/>
      <c r="V27" s="19"/>
      <c r="W27" s="19"/>
      <c r="X27" s="45"/>
      <c r="Y27" s="19"/>
      <c r="Z27" s="19"/>
      <c r="AA27" s="19"/>
      <c r="AB27" s="19"/>
      <c r="AC27" s="19"/>
      <c r="AD27" s="19"/>
      <c r="AE27" s="44"/>
      <c r="AF27" s="44"/>
      <c r="AG27" s="44"/>
      <c r="AH27" s="44"/>
      <c r="AI27" s="44"/>
      <c r="AJ27" s="44"/>
      <c r="AK27" s="44"/>
      <c r="AL27" s="44"/>
    </row>
    <row r="28" spans="1:38" ht="13.5">
      <c r="A28" s="1">
        <v>25</v>
      </c>
      <c r="B28" s="2" t="s">
        <v>119</v>
      </c>
      <c r="C28" s="20">
        <v>0</v>
      </c>
      <c r="D28" s="20">
        <v>15</v>
      </c>
      <c r="E28" s="21">
        <v>2</v>
      </c>
      <c r="F28" s="21">
        <v>5</v>
      </c>
      <c r="G28" s="21">
        <v>5</v>
      </c>
      <c r="H28" s="21">
        <v>2</v>
      </c>
      <c r="I28" s="21">
        <f t="shared" si="0"/>
        <v>29</v>
      </c>
      <c r="J28" s="21">
        <v>0</v>
      </c>
      <c r="K28" s="30">
        <f t="shared" si="1"/>
        <v>10.875</v>
      </c>
      <c r="L28" s="19">
        <v>2.7</v>
      </c>
      <c r="M28" s="30">
        <v>6</v>
      </c>
      <c r="N28" s="19">
        <v>5</v>
      </c>
      <c r="O28" s="19">
        <v>8</v>
      </c>
      <c r="P28" s="30">
        <f t="shared" si="2"/>
        <v>21.7</v>
      </c>
      <c r="Q28" s="30">
        <f t="shared" si="3"/>
        <v>32.575</v>
      </c>
      <c r="R28" s="73"/>
      <c r="S28" s="72"/>
      <c r="T28" s="72"/>
      <c r="U28" s="72"/>
      <c r="V28" s="19"/>
      <c r="W28" s="19"/>
      <c r="X28" s="45"/>
      <c r="Y28" s="19"/>
      <c r="Z28" s="19"/>
      <c r="AA28" s="19"/>
      <c r="AB28" s="19"/>
      <c r="AC28" s="19"/>
      <c r="AD28" s="19"/>
      <c r="AE28" s="44"/>
      <c r="AF28" s="44"/>
      <c r="AG28" s="44"/>
      <c r="AH28" s="44"/>
      <c r="AI28" s="44"/>
      <c r="AJ28" s="44"/>
      <c r="AK28" s="44"/>
      <c r="AL28" s="44"/>
    </row>
    <row r="29" spans="1:38" ht="13.5">
      <c r="A29" s="1">
        <v>26</v>
      </c>
      <c r="B29" s="2" t="s">
        <v>120</v>
      </c>
      <c r="C29" s="20">
        <v>0</v>
      </c>
      <c r="D29" s="20">
        <v>15</v>
      </c>
      <c r="E29" s="21">
        <v>13</v>
      </c>
      <c r="F29" s="21">
        <v>10</v>
      </c>
      <c r="G29" s="21">
        <v>0</v>
      </c>
      <c r="H29" s="21">
        <v>10</v>
      </c>
      <c r="I29" s="21">
        <f t="shared" si="0"/>
        <v>48</v>
      </c>
      <c r="J29" s="21">
        <v>0</v>
      </c>
      <c r="K29" s="30">
        <f t="shared" si="1"/>
        <v>18</v>
      </c>
      <c r="L29" s="19">
        <v>2.7</v>
      </c>
      <c r="M29" s="30">
        <v>6</v>
      </c>
      <c r="N29" s="19">
        <v>6</v>
      </c>
      <c r="O29" s="19">
        <v>0</v>
      </c>
      <c r="P29" s="30">
        <f t="shared" si="2"/>
        <v>14.7</v>
      </c>
      <c r="Q29" s="30">
        <f t="shared" si="3"/>
        <v>32.7</v>
      </c>
      <c r="R29" s="73"/>
      <c r="S29" s="72"/>
      <c r="T29" s="72"/>
      <c r="U29" s="72"/>
      <c r="V29" s="19"/>
      <c r="W29" s="19"/>
      <c r="X29" s="45"/>
      <c r="Y29" s="19"/>
      <c r="Z29" s="19"/>
      <c r="AA29" s="19"/>
      <c r="AB29" s="19"/>
      <c r="AC29" s="19"/>
      <c r="AD29" s="19"/>
      <c r="AE29" s="44"/>
      <c r="AF29" s="44"/>
      <c r="AG29" s="44"/>
      <c r="AH29" s="44"/>
      <c r="AI29" s="44"/>
      <c r="AJ29" s="44"/>
      <c r="AK29" s="44"/>
      <c r="AL29" s="44"/>
    </row>
    <row r="30" spans="1:38" ht="13.5">
      <c r="A30" s="1">
        <v>27</v>
      </c>
      <c r="B30" s="2" t="s">
        <v>121</v>
      </c>
      <c r="C30" s="20">
        <v>0</v>
      </c>
      <c r="D30" s="20">
        <v>0</v>
      </c>
      <c r="E30" s="21">
        <v>6</v>
      </c>
      <c r="F30" s="21">
        <v>5</v>
      </c>
      <c r="G30" s="21">
        <v>1</v>
      </c>
      <c r="H30" s="21">
        <v>0</v>
      </c>
      <c r="I30" s="21">
        <f t="shared" si="0"/>
        <v>12</v>
      </c>
      <c r="J30" s="21">
        <v>0</v>
      </c>
      <c r="K30" s="30">
        <f t="shared" si="1"/>
        <v>4.5</v>
      </c>
      <c r="L30" s="19">
        <v>1.2</v>
      </c>
      <c r="M30" s="30">
        <v>0</v>
      </c>
      <c r="N30" s="19">
        <v>3</v>
      </c>
      <c r="O30" s="19">
        <v>0</v>
      </c>
      <c r="P30" s="30">
        <f t="shared" si="2"/>
        <v>4.2</v>
      </c>
      <c r="Q30" s="30">
        <f t="shared" si="3"/>
        <v>8.7</v>
      </c>
      <c r="R30" s="73"/>
      <c r="S30" s="72"/>
      <c r="T30" s="72"/>
      <c r="U30" s="72"/>
      <c r="V30" s="19"/>
      <c r="W30" s="19"/>
      <c r="X30" s="46"/>
      <c r="Y30" s="29"/>
      <c r="Z30" s="29"/>
      <c r="AA30" s="29"/>
      <c r="AB30" s="29"/>
      <c r="AC30" s="29"/>
      <c r="AD30" s="29"/>
      <c r="AE30" s="44"/>
      <c r="AF30" s="44"/>
      <c r="AG30" s="44"/>
      <c r="AH30" s="44"/>
      <c r="AI30" s="44"/>
      <c r="AJ30" s="44"/>
      <c r="AK30" s="44"/>
      <c r="AL30" s="44"/>
    </row>
    <row r="31" spans="1:38" ht="13.5">
      <c r="A31" s="1">
        <v>28</v>
      </c>
      <c r="B31" s="2" t="s">
        <v>122</v>
      </c>
      <c r="C31" s="20">
        <v>0</v>
      </c>
      <c r="D31" s="20">
        <v>12</v>
      </c>
      <c r="E31" s="21">
        <v>4</v>
      </c>
      <c r="F31" s="21">
        <v>11</v>
      </c>
      <c r="G31" s="21">
        <v>9</v>
      </c>
      <c r="H31" s="21">
        <v>18</v>
      </c>
      <c r="I31" s="21">
        <f t="shared" si="0"/>
        <v>54</v>
      </c>
      <c r="J31" s="21">
        <v>0</v>
      </c>
      <c r="K31" s="30">
        <f t="shared" si="1"/>
        <v>20.25</v>
      </c>
      <c r="L31" s="19">
        <v>2.7</v>
      </c>
      <c r="M31" s="30">
        <v>3</v>
      </c>
      <c r="N31" s="19">
        <v>6</v>
      </c>
      <c r="O31" s="19">
        <v>10</v>
      </c>
      <c r="P31" s="30">
        <f t="shared" si="2"/>
        <v>21.7</v>
      </c>
      <c r="Q31" s="30">
        <f t="shared" si="3"/>
        <v>41.95</v>
      </c>
      <c r="R31" s="73" t="s">
        <v>279</v>
      </c>
      <c r="S31" s="72"/>
      <c r="T31" s="72"/>
      <c r="U31" s="72">
        <v>9</v>
      </c>
      <c r="V31" s="19"/>
      <c r="W31" s="19"/>
      <c r="X31" s="45"/>
      <c r="Y31" s="19"/>
      <c r="Z31" s="19"/>
      <c r="AA31" s="19"/>
      <c r="AB31" s="19"/>
      <c r="AC31" s="19"/>
      <c r="AD31" s="19"/>
      <c r="AE31" s="44"/>
      <c r="AF31" s="44"/>
      <c r="AG31" s="44"/>
      <c r="AH31" s="44"/>
      <c r="AI31" s="44"/>
      <c r="AJ31" s="44"/>
      <c r="AK31" s="44"/>
      <c r="AL31" s="44"/>
    </row>
    <row r="32" spans="1:38" ht="13.5">
      <c r="A32" s="1">
        <v>29</v>
      </c>
      <c r="B32" s="2" t="s">
        <v>123</v>
      </c>
      <c r="C32" s="20">
        <v>7</v>
      </c>
      <c r="D32" s="20">
        <v>15</v>
      </c>
      <c r="E32" s="21">
        <v>12</v>
      </c>
      <c r="F32" s="21">
        <v>13</v>
      </c>
      <c r="G32" s="21">
        <v>12</v>
      </c>
      <c r="H32" s="21">
        <v>10</v>
      </c>
      <c r="I32" s="21">
        <f t="shared" si="0"/>
        <v>69</v>
      </c>
      <c r="J32" s="21">
        <v>0</v>
      </c>
      <c r="K32" s="30">
        <f t="shared" si="1"/>
        <v>25.875</v>
      </c>
      <c r="L32" s="19">
        <v>2.1</v>
      </c>
      <c r="M32" s="30">
        <v>3</v>
      </c>
      <c r="N32" s="19">
        <v>6</v>
      </c>
      <c r="O32" s="19">
        <v>10</v>
      </c>
      <c r="P32" s="30">
        <f t="shared" si="2"/>
        <v>21.1</v>
      </c>
      <c r="Q32" s="30">
        <f t="shared" si="3"/>
        <v>46.975</v>
      </c>
      <c r="R32" s="73" t="s">
        <v>279</v>
      </c>
      <c r="S32" s="72"/>
      <c r="T32" s="72"/>
      <c r="U32" s="72">
        <v>10</v>
      </c>
      <c r="V32" s="19"/>
      <c r="W32" s="19"/>
      <c r="X32" s="45"/>
      <c r="Y32" s="19"/>
      <c r="Z32" s="19"/>
      <c r="AA32" s="19"/>
      <c r="AB32" s="19"/>
      <c r="AC32" s="19"/>
      <c r="AD32" s="19"/>
      <c r="AE32" s="44"/>
      <c r="AF32" s="44"/>
      <c r="AG32" s="44"/>
      <c r="AH32" s="44"/>
      <c r="AI32" s="44"/>
      <c r="AJ32" s="44"/>
      <c r="AK32" s="44"/>
      <c r="AL32" s="44"/>
    </row>
    <row r="33" spans="1:38" ht="12.75">
      <c r="A33" s="1">
        <v>30</v>
      </c>
      <c r="B33" s="2" t="s">
        <v>124</v>
      </c>
      <c r="C33" s="20">
        <v>0</v>
      </c>
      <c r="D33" s="20">
        <v>7</v>
      </c>
      <c r="E33" s="21">
        <v>2</v>
      </c>
      <c r="F33" s="21">
        <v>6</v>
      </c>
      <c r="G33" s="21">
        <v>0</v>
      </c>
      <c r="H33" s="21">
        <v>8</v>
      </c>
      <c r="I33" s="21">
        <f t="shared" si="0"/>
        <v>23</v>
      </c>
      <c r="J33" s="21">
        <v>0</v>
      </c>
      <c r="K33" s="30">
        <f t="shared" si="1"/>
        <v>8.625</v>
      </c>
      <c r="L33" s="19">
        <v>2.7</v>
      </c>
      <c r="M33" s="30">
        <v>6</v>
      </c>
      <c r="N33" s="19">
        <v>3</v>
      </c>
      <c r="O33" s="19">
        <v>6</v>
      </c>
      <c r="P33" s="30">
        <f>L33+M33+N33+O33</f>
        <v>17.7</v>
      </c>
      <c r="Q33" s="30">
        <f t="shared" si="3"/>
        <v>26.325</v>
      </c>
      <c r="R33" s="19"/>
      <c r="S33" s="19"/>
      <c r="T33" s="19"/>
      <c r="U33" s="19"/>
      <c r="V33" s="19"/>
      <c r="W33" s="19"/>
      <c r="X33" s="45"/>
      <c r="Y33" s="19"/>
      <c r="Z33" s="19"/>
      <c r="AA33" s="19"/>
      <c r="AB33" s="19"/>
      <c r="AC33" s="19"/>
      <c r="AD33" s="19"/>
      <c r="AE33" s="44"/>
      <c r="AF33" s="44"/>
      <c r="AG33" s="44"/>
      <c r="AH33" s="44"/>
      <c r="AI33" s="44"/>
      <c r="AJ33" s="44"/>
      <c r="AK33" s="44"/>
      <c r="AL33" s="44"/>
    </row>
    <row r="34" spans="1:38" ht="12.75">
      <c r="A34" s="44"/>
      <c r="B34" s="44"/>
      <c r="C34" s="44"/>
      <c r="D34" s="44"/>
      <c r="E34" s="42"/>
      <c r="F34" s="42"/>
      <c r="G34" s="42"/>
      <c r="H34" s="42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44"/>
      <c r="AF34" s="44"/>
      <c r="AG34" s="44"/>
      <c r="AH34" s="44"/>
      <c r="AI34" s="44"/>
      <c r="AJ34" s="44"/>
      <c r="AK34" s="44"/>
      <c r="AL34" s="44"/>
    </row>
    <row r="35" spans="1:38" ht="12.75">
      <c r="A35" s="44"/>
      <c r="B35" s="44"/>
      <c r="C35" s="44"/>
      <c r="D35" s="44"/>
      <c r="E35" s="42"/>
      <c r="F35" s="42"/>
      <c r="G35" s="42"/>
      <c r="H35" s="42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44"/>
      <c r="AF35" s="44"/>
      <c r="AG35" s="44"/>
      <c r="AH35" s="44"/>
      <c r="AI35" s="44"/>
      <c r="AJ35" s="44"/>
      <c r="AK35" s="44"/>
      <c r="AL35" s="44"/>
    </row>
    <row r="36" spans="1:38" ht="12.75">
      <c r="A36" s="44"/>
      <c r="B36" s="44"/>
      <c r="C36" s="44"/>
      <c r="D36" s="44"/>
      <c r="E36" s="42"/>
      <c r="F36" s="42"/>
      <c r="G36" s="42"/>
      <c r="H36" s="42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44"/>
      <c r="AF36" s="44"/>
      <c r="AG36" s="44"/>
      <c r="AH36" s="44"/>
      <c r="AI36" s="44"/>
      <c r="AJ36" s="44"/>
      <c r="AK36" s="44"/>
      <c r="AL36" s="44"/>
    </row>
    <row r="37" spans="1:38" ht="12.75">
      <c r="A37" s="44"/>
      <c r="B37" s="44"/>
      <c r="C37" s="44"/>
      <c r="D37" s="44"/>
      <c r="E37" s="42"/>
      <c r="F37" s="42"/>
      <c r="G37" s="42"/>
      <c r="H37" s="42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44"/>
      <c r="AF37" s="44"/>
      <c r="AG37" s="44"/>
      <c r="AH37" s="44"/>
      <c r="AI37" s="44"/>
      <c r="AJ37" s="44"/>
      <c r="AK37" s="44"/>
      <c r="AL37" s="44"/>
    </row>
    <row r="38" spans="1:38" ht="12.75">
      <c r="A38" s="44"/>
      <c r="B38" s="44"/>
      <c r="C38" s="44"/>
      <c r="D38" s="44"/>
      <c r="E38" s="42"/>
      <c r="F38" s="42"/>
      <c r="G38" s="42"/>
      <c r="H38" s="42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44"/>
      <c r="AF38" s="44"/>
      <c r="AG38" s="44"/>
      <c r="AH38" s="44"/>
      <c r="AI38" s="44"/>
      <c r="AJ38" s="44"/>
      <c r="AK38" s="44"/>
      <c r="AL38" s="44"/>
    </row>
    <row r="39" spans="1:38" ht="12.75">
      <c r="A39" s="44"/>
      <c r="B39" s="44"/>
      <c r="C39" s="44"/>
      <c r="D39" s="44"/>
      <c r="E39" s="42"/>
      <c r="F39" s="42"/>
      <c r="G39" s="42"/>
      <c r="H39" s="42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44"/>
      <c r="AF39" s="44"/>
      <c r="AG39" s="44"/>
      <c r="AH39" s="44"/>
      <c r="AI39" s="44"/>
      <c r="AJ39" s="44"/>
      <c r="AK39" s="44"/>
      <c r="AL39" s="44"/>
    </row>
    <row r="40" spans="1:38" ht="12.75">
      <c r="A40" s="44"/>
      <c r="B40" s="44"/>
      <c r="C40" s="44"/>
      <c r="D40" s="44"/>
      <c r="E40" s="42"/>
      <c r="F40" s="42"/>
      <c r="G40" s="42"/>
      <c r="H40" s="42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44"/>
      <c r="AF40" s="44"/>
      <c r="AG40" s="44"/>
      <c r="AH40" s="44"/>
      <c r="AI40" s="44"/>
      <c r="AJ40" s="44"/>
      <c r="AK40" s="44"/>
      <c r="AL40" s="44"/>
    </row>
    <row r="41" spans="1:38" ht="12.75">
      <c r="A41" s="44"/>
      <c r="B41" s="44"/>
      <c r="C41" s="44"/>
      <c r="D41" s="44"/>
      <c r="E41" s="42"/>
      <c r="F41" s="42"/>
      <c r="G41" s="42"/>
      <c r="H41" s="42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44"/>
      <c r="AF41" s="44"/>
      <c r="AG41" s="44"/>
      <c r="AH41" s="44"/>
      <c r="AI41" s="44"/>
      <c r="AJ41" s="44"/>
      <c r="AK41" s="44"/>
      <c r="AL41" s="44"/>
    </row>
    <row r="42" spans="1:38" ht="12.75">
      <c r="A42" s="44"/>
      <c r="B42" s="44"/>
      <c r="C42" s="44"/>
      <c r="D42" s="44"/>
      <c r="E42" s="42"/>
      <c r="F42" s="42"/>
      <c r="G42" s="42"/>
      <c r="H42" s="42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44"/>
      <c r="AF42" s="44"/>
      <c r="AG42" s="44"/>
      <c r="AH42" s="44"/>
      <c r="AI42" s="44"/>
      <c r="AJ42" s="44"/>
      <c r="AK42" s="44"/>
      <c r="AL42" s="44"/>
    </row>
    <row r="43" spans="1:38" ht="12.75">
      <c r="A43" s="44"/>
      <c r="B43" s="44"/>
      <c r="C43" s="44"/>
      <c r="D43" s="44"/>
      <c r="E43" s="42"/>
      <c r="F43" s="42"/>
      <c r="G43" s="42"/>
      <c r="H43" s="42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44"/>
      <c r="AF43" s="44"/>
      <c r="AG43" s="44"/>
      <c r="AH43" s="44"/>
      <c r="AI43" s="44"/>
      <c r="AJ43" s="44"/>
      <c r="AK43" s="44"/>
      <c r="AL43" s="44"/>
    </row>
    <row r="44" spans="1:38" ht="12.75">
      <c r="A44" s="44"/>
      <c r="B44" s="44"/>
      <c r="C44" s="44"/>
      <c r="D44" s="44"/>
      <c r="E44" s="42"/>
      <c r="F44" s="42"/>
      <c r="G44" s="42"/>
      <c r="H44" s="42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44"/>
      <c r="AF44" s="44"/>
      <c r="AG44" s="44"/>
      <c r="AH44" s="44"/>
      <c r="AI44" s="44"/>
      <c r="AJ44" s="44"/>
      <c r="AK44" s="44"/>
      <c r="AL44" s="44"/>
    </row>
    <row r="45" spans="1:38" ht="12.75">
      <c r="A45" s="44"/>
      <c r="B45" s="44"/>
      <c r="C45" s="44"/>
      <c r="D45" s="44"/>
      <c r="E45" s="42"/>
      <c r="F45" s="42"/>
      <c r="G45" s="42"/>
      <c r="H45" s="42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44"/>
      <c r="AF45" s="44"/>
      <c r="AG45" s="44"/>
      <c r="AH45" s="44"/>
      <c r="AI45" s="44"/>
      <c r="AJ45" s="44"/>
      <c r="AK45" s="44"/>
      <c r="AL45" s="44"/>
    </row>
    <row r="46" spans="1:38" ht="12.75">
      <c r="A46" s="44"/>
      <c r="B46" s="44"/>
      <c r="C46" s="44"/>
      <c r="D46" s="44"/>
      <c r="E46" s="42"/>
      <c r="F46" s="42"/>
      <c r="G46" s="42"/>
      <c r="H46" s="42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44"/>
      <c r="AF46" s="44"/>
      <c r="AG46" s="44"/>
      <c r="AH46" s="44"/>
      <c r="AI46" s="44"/>
      <c r="AJ46" s="44"/>
      <c r="AK46" s="44"/>
      <c r="AL46" s="44"/>
    </row>
    <row r="47" spans="1:38" ht="12.75">
      <c r="A47" s="44"/>
      <c r="B47" s="44"/>
      <c r="C47" s="44"/>
      <c r="D47" s="44"/>
      <c r="E47" s="42"/>
      <c r="F47" s="42"/>
      <c r="G47" s="42"/>
      <c r="H47" s="42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44"/>
      <c r="AF47" s="44"/>
      <c r="AG47" s="44"/>
      <c r="AH47" s="44"/>
      <c r="AI47" s="44"/>
      <c r="AJ47" s="44"/>
      <c r="AK47" s="44"/>
      <c r="AL47" s="44"/>
    </row>
    <row r="48" spans="1:38" ht="12.75">
      <c r="A48" s="44"/>
      <c r="B48" s="44"/>
      <c r="C48" s="44"/>
      <c r="D48" s="44"/>
      <c r="E48" s="42"/>
      <c r="F48" s="42"/>
      <c r="G48" s="42"/>
      <c r="H48" s="42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44"/>
      <c r="AF48" s="44"/>
      <c r="AG48" s="44"/>
      <c r="AH48" s="44"/>
      <c r="AI48" s="44"/>
      <c r="AJ48" s="44"/>
      <c r="AK48" s="44"/>
      <c r="AL48" s="44"/>
    </row>
    <row r="49" spans="1:38" ht="12.75">
      <c r="A49" s="44"/>
      <c r="B49" s="44"/>
      <c r="C49" s="44"/>
      <c r="D49" s="44"/>
      <c r="E49" s="42"/>
      <c r="F49" s="42"/>
      <c r="G49" s="42"/>
      <c r="H49" s="42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44"/>
      <c r="AF49" s="44"/>
      <c r="AG49" s="44"/>
      <c r="AH49" s="44"/>
      <c r="AI49" s="44"/>
      <c r="AJ49" s="44"/>
      <c r="AK49" s="44"/>
      <c r="AL49" s="44"/>
    </row>
    <row r="50" spans="1:38" ht="12.75">
      <c r="A50" s="44"/>
      <c r="B50" s="44"/>
      <c r="C50" s="44"/>
      <c r="D50" s="44"/>
      <c r="E50" s="42"/>
      <c r="F50" s="42"/>
      <c r="G50" s="42"/>
      <c r="H50" s="42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44"/>
      <c r="AF50" s="44"/>
      <c r="AG50" s="44"/>
      <c r="AH50" s="44"/>
      <c r="AI50" s="44"/>
      <c r="AJ50" s="44"/>
      <c r="AK50" s="44"/>
      <c r="AL50" s="44"/>
    </row>
    <row r="51" spans="1:38" ht="12.75">
      <c r="A51" s="44"/>
      <c r="B51" s="44"/>
      <c r="C51" s="44"/>
      <c r="D51" s="44"/>
      <c r="E51" s="42"/>
      <c r="F51" s="42"/>
      <c r="G51" s="42"/>
      <c r="H51" s="42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44"/>
      <c r="AF51" s="44"/>
      <c r="AG51" s="44"/>
      <c r="AH51" s="44"/>
      <c r="AI51" s="44"/>
      <c r="AJ51" s="44"/>
      <c r="AK51" s="44"/>
      <c r="AL51" s="44"/>
    </row>
    <row r="52" spans="1:38" ht="12.75">
      <c r="A52" s="44"/>
      <c r="B52" s="44"/>
      <c r="C52" s="44"/>
      <c r="D52" s="44"/>
      <c r="E52" s="42"/>
      <c r="F52" s="42"/>
      <c r="G52" s="42"/>
      <c r="H52" s="42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44"/>
      <c r="AF52" s="44"/>
      <c r="AG52" s="44"/>
      <c r="AH52" s="44"/>
      <c r="AI52" s="44"/>
      <c r="AJ52" s="44"/>
      <c r="AK52" s="44"/>
      <c r="AL52" s="44"/>
    </row>
    <row r="53" spans="1:38" ht="12.75">
      <c r="A53" s="44"/>
      <c r="B53" s="44"/>
      <c r="C53" s="44"/>
      <c r="D53" s="44"/>
      <c r="E53" s="42"/>
      <c r="F53" s="42"/>
      <c r="G53" s="42"/>
      <c r="H53" s="42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44"/>
      <c r="AF53" s="44"/>
      <c r="AG53" s="44"/>
      <c r="AH53" s="44"/>
      <c r="AI53" s="44"/>
      <c r="AJ53" s="44"/>
      <c r="AK53" s="44"/>
      <c r="AL53" s="44"/>
    </row>
    <row r="54" spans="1:38" ht="12.75">
      <c r="A54" s="44"/>
      <c r="B54" s="44"/>
      <c r="C54" s="44"/>
      <c r="D54" s="44"/>
      <c r="E54" s="42"/>
      <c r="F54" s="42"/>
      <c r="G54" s="42"/>
      <c r="H54" s="42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44"/>
      <c r="AF54" s="44"/>
      <c r="AG54" s="44"/>
      <c r="AH54" s="44"/>
      <c r="AI54" s="44"/>
      <c r="AJ54" s="44"/>
      <c r="AK54" s="44"/>
      <c r="AL54" s="44"/>
    </row>
    <row r="55" spans="1:38" ht="12.75">
      <c r="A55" s="44"/>
      <c r="B55" s="44"/>
      <c r="C55" s="44"/>
      <c r="D55" s="44"/>
      <c r="E55" s="42"/>
      <c r="F55" s="42"/>
      <c r="G55" s="42"/>
      <c r="H55" s="42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44"/>
      <c r="AF55" s="44"/>
      <c r="AG55" s="44"/>
      <c r="AH55" s="44"/>
      <c r="AI55" s="44"/>
      <c r="AJ55" s="44"/>
      <c r="AK55" s="44"/>
      <c r="AL55" s="44"/>
    </row>
    <row r="56" spans="1:38" ht="12.75">
      <c r="A56" s="44"/>
      <c r="B56" s="44"/>
      <c r="C56" s="44"/>
      <c r="D56" s="44"/>
      <c r="E56" s="42"/>
      <c r="F56" s="42"/>
      <c r="G56" s="42"/>
      <c r="H56" s="42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44"/>
      <c r="AF56" s="44"/>
      <c r="AG56" s="44"/>
      <c r="AH56" s="44"/>
      <c r="AI56" s="44"/>
      <c r="AJ56" s="44"/>
      <c r="AK56" s="44"/>
      <c r="AL56" s="44"/>
    </row>
    <row r="57" spans="1:38" ht="12.75">
      <c r="A57" s="44"/>
      <c r="B57" s="44"/>
      <c r="C57" s="44"/>
      <c r="D57" s="44"/>
      <c r="E57" s="42"/>
      <c r="F57" s="42"/>
      <c r="G57" s="42"/>
      <c r="H57" s="42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44"/>
      <c r="AF57" s="44"/>
      <c r="AG57" s="44"/>
      <c r="AH57" s="44"/>
      <c r="AI57" s="44"/>
      <c r="AJ57" s="44"/>
      <c r="AK57" s="44"/>
      <c r="AL57" s="44"/>
    </row>
    <row r="58" spans="1:38" ht="12.75">
      <c r="A58" s="44"/>
      <c r="B58" s="44"/>
      <c r="C58" s="44"/>
      <c r="D58" s="44"/>
      <c r="E58" s="42"/>
      <c r="F58" s="42"/>
      <c r="G58" s="42"/>
      <c r="H58" s="42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44"/>
      <c r="AF58" s="44"/>
      <c r="AG58" s="44"/>
      <c r="AH58" s="44"/>
      <c r="AI58" s="44"/>
      <c r="AJ58" s="44"/>
      <c r="AK58" s="44"/>
      <c r="AL58" s="44"/>
    </row>
    <row r="59" spans="1:38" ht="12.75">
      <c r="A59" s="44"/>
      <c r="B59" s="44"/>
      <c r="C59" s="44"/>
      <c r="D59" s="44"/>
      <c r="E59" s="42"/>
      <c r="F59" s="42"/>
      <c r="G59" s="42"/>
      <c r="H59" s="42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44"/>
      <c r="AF59" s="44"/>
      <c r="AG59" s="44"/>
      <c r="AH59" s="44"/>
      <c r="AI59" s="44"/>
      <c r="AJ59" s="44"/>
      <c r="AK59" s="44"/>
      <c r="AL59" s="44"/>
    </row>
    <row r="60" spans="1:38" ht="12.75">
      <c r="A60" s="44"/>
      <c r="B60" s="44"/>
      <c r="C60" s="44"/>
      <c r="D60" s="44"/>
      <c r="E60" s="42"/>
      <c r="F60" s="42"/>
      <c r="G60" s="42"/>
      <c r="H60" s="42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44"/>
      <c r="AF60" s="44"/>
      <c r="AG60" s="44"/>
      <c r="AH60" s="44"/>
      <c r="AI60" s="44"/>
      <c r="AJ60" s="44"/>
      <c r="AK60" s="44"/>
      <c r="AL60" s="44"/>
    </row>
    <row r="61" spans="1:38" ht="12.75">
      <c r="A61" s="44"/>
      <c r="B61" s="44"/>
      <c r="C61" s="44"/>
      <c r="D61" s="44"/>
      <c r="E61" s="42"/>
      <c r="F61" s="42"/>
      <c r="G61" s="42"/>
      <c r="H61" s="42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44"/>
      <c r="AF61" s="44"/>
      <c r="AG61" s="44"/>
      <c r="AH61" s="44"/>
      <c r="AI61" s="44"/>
      <c r="AJ61" s="44"/>
      <c r="AK61" s="44"/>
      <c r="AL61" s="44"/>
    </row>
    <row r="62" spans="1:38" ht="12.75">
      <c r="A62" s="44"/>
      <c r="B62" s="44"/>
      <c r="C62" s="44"/>
      <c r="D62" s="44"/>
      <c r="E62" s="42"/>
      <c r="F62" s="42"/>
      <c r="G62" s="42"/>
      <c r="H62" s="42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44"/>
      <c r="AF62" s="44"/>
      <c r="AG62" s="44"/>
      <c r="AH62" s="44"/>
      <c r="AI62" s="44"/>
      <c r="AJ62" s="44"/>
      <c r="AK62" s="44"/>
      <c r="AL62" s="44"/>
    </row>
    <row r="63" spans="1:38" ht="12.75">
      <c r="A63" s="44"/>
      <c r="B63" s="44"/>
      <c r="C63" s="44"/>
      <c r="D63" s="44"/>
      <c r="E63" s="42"/>
      <c r="F63" s="42"/>
      <c r="G63" s="42"/>
      <c r="H63" s="42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44"/>
      <c r="AF63" s="44"/>
      <c r="AG63" s="44"/>
      <c r="AH63" s="44"/>
      <c r="AI63" s="44"/>
      <c r="AJ63" s="44"/>
      <c r="AK63" s="44"/>
      <c r="AL63" s="44"/>
    </row>
  </sheetData>
  <mergeCells count="1">
    <mergeCell ref="C2:K2"/>
  </mergeCells>
  <printOptions/>
  <pageMargins left="0.75" right="0.75" top="0.33" bottom="0.24" header="0.17" footer="0.17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6"/>
  <sheetViews>
    <sheetView workbookViewId="0" topLeftCell="C1">
      <selection activeCell="R28" sqref="R28:U29"/>
    </sheetView>
  </sheetViews>
  <sheetFormatPr defaultColWidth="9.00390625" defaultRowHeight="12.75"/>
  <cols>
    <col min="1" max="1" width="4.375" style="44" customWidth="1"/>
    <col min="2" max="2" width="31.375" style="44" customWidth="1"/>
    <col min="3" max="3" width="3.375" style="44" customWidth="1"/>
    <col min="4" max="4" width="3.75390625" style="44" customWidth="1"/>
    <col min="5" max="8" width="4.25390625" style="42" customWidth="1"/>
    <col min="9" max="9" width="6.25390625" style="31" customWidth="1"/>
    <col min="10" max="10" width="6.625" style="31" customWidth="1"/>
    <col min="11" max="11" width="6.125" style="31" customWidth="1"/>
    <col min="12" max="12" width="9.25390625" style="31" customWidth="1"/>
    <col min="13" max="13" width="12.125" style="31" customWidth="1"/>
    <col min="14" max="14" width="7.00390625" style="31" bestFit="1" customWidth="1"/>
    <col min="15" max="15" width="4.875" style="31" customWidth="1"/>
    <col min="16" max="16" width="17.00390625" style="31" bestFit="1" customWidth="1"/>
    <col min="17" max="17" width="6.625" style="31" bestFit="1" customWidth="1"/>
    <col min="18" max="30" width="3.25390625" style="31" customWidth="1"/>
    <col min="31" max="16384" width="9.125" style="44" customWidth="1"/>
  </cols>
  <sheetData>
    <row r="1" spans="1:11" s="53" customFormat="1" ht="15.75">
      <c r="A1" s="53" t="s">
        <v>280</v>
      </c>
      <c r="C1" s="54"/>
      <c r="D1" s="54"/>
      <c r="E1" s="54"/>
      <c r="F1" s="54"/>
      <c r="G1" s="54"/>
      <c r="H1" s="54"/>
      <c r="I1" s="54"/>
      <c r="J1" s="54"/>
      <c r="K1" s="54"/>
    </row>
    <row r="2" spans="1:38" s="5" customFormat="1" ht="15.75">
      <c r="A2" s="33" t="s">
        <v>254</v>
      </c>
      <c r="B2" s="19"/>
      <c r="C2" s="77" t="s">
        <v>274</v>
      </c>
      <c r="D2" s="77"/>
      <c r="E2" s="77"/>
      <c r="F2" s="77"/>
      <c r="G2" s="77"/>
      <c r="H2" s="77"/>
      <c r="I2" s="77"/>
      <c r="J2" s="77"/>
      <c r="K2" s="77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40"/>
      <c r="Y2" s="40"/>
      <c r="Z2" s="40"/>
      <c r="AA2" s="40"/>
      <c r="AB2" s="40"/>
      <c r="AC2" s="40"/>
      <c r="AD2" s="31"/>
      <c r="AE2" s="41"/>
      <c r="AF2" s="41"/>
      <c r="AG2" s="31"/>
      <c r="AH2" s="31"/>
      <c r="AI2" s="31"/>
      <c r="AJ2" s="31"/>
      <c r="AK2" s="31"/>
      <c r="AL2" s="31"/>
    </row>
    <row r="3" spans="1:38" s="13" customFormat="1" ht="15.75">
      <c r="A3" s="26"/>
      <c r="B3" s="18"/>
      <c r="C3" s="55">
        <v>1</v>
      </c>
      <c r="D3" s="55">
        <v>2</v>
      </c>
      <c r="E3" s="55" t="s">
        <v>267</v>
      </c>
      <c r="F3" s="55" t="s">
        <v>268</v>
      </c>
      <c r="G3" s="55" t="s">
        <v>269</v>
      </c>
      <c r="H3" s="55" t="s">
        <v>270</v>
      </c>
      <c r="I3" s="55" t="s">
        <v>271</v>
      </c>
      <c r="J3" s="55" t="s">
        <v>272</v>
      </c>
      <c r="K3" s="55" t="s">
        <v>273</v>
      </c>
      <c r="L3" s="55" t="s">
        <v>275</v>
      </c>
      <c r="M3" s="55" t="s">
        <v>282</v>
      </c>
      <c r="N3" s="55" t="s">
        <v>276</v>
      </c>
      <c r="O3" s="55" t="s">
        <v>283</v>
      </c>
      <c r="P3" s="55" t="s">
        <v>277</v>
      </c>
      <c r="Q3" s="56" t="s">
        <v>271</v>
      </c>
      <c r="R3" s="18"/>
      <c r="S3" s="18"/>
      <c r="T3" s="18"/>
      <c r="U3" s="18"/>
      <c r="V3" s="18"/>
      <c r="W3" s="18"/>
      <c r="X3" s="17"/>
      <c r="Y3" s="17"/>
      <c r="Z3" s="17"/>
      <c r="AA3" s="17"/>
      <c r="AB3" s="17"/>
      <c r="AC3" s="17"/>
      <c r="AD3" s="43"/>
      <c r="AE3" s="43"/>
      <c r="AF3" s="43"/>
      <c r="AG3" s="43"/>
      <c r="AH3" s="17"/>
      <c r="AI3" s="17"/>
      <c r="AJ3" s="17"/>
      <c r="AK3" s="17"/>
      <c r="AL3" s="17"/>
    </row>
    <row r="4" spans="1:30" ht="12.75">
      <c r="A4" s="1">
        <v>1</v>
      </c>
      <c r="B4" s="2" t="s">
        <v>126</v>
      </c>
      <c r="C4" s="2">
        <v>3</v>
      </c>
      <c r="D4" s="2">
        <v>9</v>
      </c>
      <c r="E4" s="11">
        <v>5</v>
      </c>
      <c r="F4" s="11">
        <v>0</v>
      </c>
      <c r="G4" s="11">
        <v>6</v>
      </c>
      <c r="H4" s="11">
        <v>5</v>
      </c>
      <c r="I4" s="19">
        <f>SUM(C4:H4)</f>
        <v>28</v>
      </c>
      <c r="J4" s="19">
        <v>0</v>
      </c>
      <c r="K4" s="30">
        <f>(I4+J4)*3/8</f>
        <v>10.5</v>
      </c>
      <c r="L4" s="19">
        <v>2.1</v>
      </c>
      <c r="M4" s="19">
        <v>0.4</v>
      </c>
      <c r="N4" s="19"/>
      <c r="O4" s="19"/>
      <c r="P4" s="19">
        <f>SUM(L4:O4)</f>
        <v>2.5</v>
      </c>
      <c r="Q4" s="30">
        <f>P4+K4</f>
        <v>13</v>
      </c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</row>
    <row r="5" spans="1:30" ht="12.75">
      <c r="A5" s="1">
        <v>2</v>
      </c>
      <c r="B5" s="2" t="s">
        <v>127</v>
      </c>
      <c r="C5" s="2"/>
      <c r="D5" s="2"/>
      <c r="E5" s="11"/>
      <c r="F5" s="11"/>
      <c r="G5" s="11"/>
      <c r="H5" s="11"/>
      <c r="I5" s="19">
        <f aca="true" t="shared" si="0" ref="I5:I36">SUM(C5:H5)</f>
        <v>0</v>
      </c>
      <c r="J5" s="19">
        <v>0</v>
      </c>
      <c r="K5" s="30">
        <f aca="true" t="shared" si="1" ref="K5:K36">(I5+J5)*3/8</f>
        <v>0</v>
      </c>
      <c r="L5" s="19">
        <v>2.4</v>
      </c>
      <c r="M5" s="19">
        <v>0.5</v>
      </c>
      <c r="N5" s="19">
        <v>3</v>
      </c>
      <c r="O5" s="19"/>
      <c r="P5" s="19">
        <f aca="true" t="shared" si="2" ref="P5:P36">SUM(L5:O5)</f>
        <v>5.9</v>
      </c>
      <c r="Q5" s="30">
        <f aca="true" t="shared" si="3" ref="Q5:Q36">P5+K5</f>
        <v>5.9</v>
      </c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30" ht="12.75">
      <c r="A6" s="1">
        <v>3</v>
      </c>
      <c r="B6" s="2" t="s">
        <v>128</v>
      </c>
      <c r="C6" s="2">
        <v>0</v>
      </c>
      <c r="D6" s="2">
        <v>5</v>
      </c>
      <c r="E6" s="11">
        <v>0</v>
      </c>
      <c r="F6" s="11">
        <v>5</v>
      </c>
      <c r="G6" s="11">
        <v>0</v>
      </c>
      <c r="H6" s="11">
        <v>5</v>
      </c>
      <c r="I6" s="19">
        <f t="shared" si="0"/>
        <v>15</v>
      </c>
      <c r="J6" s="19">
        <v>0</v>
      </c>
      <c r="K6" s="30">
        <f t="shared" si="1"/>
        <v>5.625</v>
      </c>
      <c r="L6" s="19">
        <v>2.7</v>
      </c>
      <c r="M6" s="19">
        <v>0</v>
      </c>
      <c r="N6" s="19">
        <v>4</v>
      </c>
      <c r="O6" s="19">
        <v>8</v>
      </c>
      <c r="P6" s="19">
        <f t="shared" si="2"/>
        <v>14.7</v>
      </c>
      <c r="Q6" s="30">
        <f t="shared" si="3"/>
        <v>20.325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12.75">
      <c r="A7" s="1">
        <v>4</v>
      </c>
      <c r="B7" s="2" t="s">
        <v>129</v>
      </c>
      <c r="C7" s="2">
        <v>4</v>
      </c>
      <c r="D7" s="2">
        <v>10</v>
      </c>
      <c r="E7" s="11">
        <v>8</v>
      </c>
      <c r="F7" s="11">
        <v>0</v>
      </c>
      <c r="G7" s="11">
        <v>0</v>
      </c>
      <c r="H7" s="11">
        <v>0</v>
      </c>
      <c r="I7" s="19">
        <f t="shared" si="0"/>
        <v>22</v>
      </c>
      <c r="J7" s="19">
        <v>0</v>
      </c>
      <c r="K7" s="30">
        <f t="shared" si="1"/>
        <v>8.25</v>
      </c>
      <c r="L7" s="19">
        <v>2.7</v>
      </c>
      <c r="M7" s="19">
        <v>0</v>
      </c>
      <c r="N7" s="19"/>
      <c r="O7" s="19"/>
      <c r="P7" s="19">
        <f t="shared" si="2"/>
        <v>2.7</v>
      </c>
      <c r="Q7" s="30">
        <f t="shared" si="3"/>
        <v>10.95</v>
      </c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</row>
    <row r="8" spans="1:30" ht="12.75">
      <c r="A8" s="1">
        <v>5</v>
      </c>
      <c r="B8" s="2" t="s">
        <v>130</v>
      </c>
      <c r="C8" s="2">
        <v>3</v>
      </c>
      <c r="D8" s="2">
        <v>14</v>
      </c>
      <c r="E8" s="11">
        <v>7</v>
      </c>
      <c r="F8" s="11">
        <v>8</v>
      </c>
      <c r="G8" s="11">
        <v>6</v>
      </c>
      <c r="H8" s="11">
        <v>10</v>
      </c>
      <c r="I8" s="19">
        <f t="shared" si="0"/>
        <v>48</v>
      </c>
      <c r="J8" s="19">
        <v>0</v>
      </c>
      <c r="K8" s="30">
        <f t="shared" si="1"/>
        <v>18</v>
      </c>
      <c r="L8" s="19">
        <v>2.4</v>
      </c>
      <c r="M8" s="19"/>
      <c r="N8" s="19">
        <v>6</v>
      </c>
      <c r="O8" s="19"/>
      <c r="P8" s="19">
        <f t="shared" si="2"/>
        <v>8.4</v>
      </c>
      <c r="Q8" s="30">
        <f t="shared" si="3"/>
        <v>26.4</v>
      </c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0" ht="12.75">
      <c r="A9" s="1">
        <v>6</v>
      </c>
      <c r="B9" s="2" t="s">
        <v>131</v>
      </c>
      <c r="C9" s="2">
        <v>0</v>
      </c>
      <c r="D9" s="2">
        <v>12</v>
      </c>
      <c r="E9" s="11">
        <v>9</v>
      </c>
      <c r="F9" s="11">
        <v>10</v>
      </c>
      <c r="G9" s="11">
        <v>10</v>
      </c>
      <c r="H9" s="11">
        <v>0</v>
      </c>
      <c r="I9" s="19">
        <f t="shared" si="0"/>
        <v>41</v>
      </c>
      <c r="J9" s="19">
        <v>0</v>
      </c>
      <c r="K9" s="30">
        <f t="shared" si="1"/>
        <v>15.375</v>
      </c>
      <c r="L9" s="19">
        <v>1.8</v>
      </c>
      <c r="M9" s="19">
        <v>1.2</v>
      </c>
      <c r="N9" s="19">
        <v>6</v>
      </c>
      <c r="O9" s="19">
        <v>10</v>
      </c>
      <c r="P9" s="19">
        <f t="shared" si="2"/>
        <v>19</v>
      </c>
      <c r="Q9" s="30">
        <f t="shared" si="3"/>
        <v>34.375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</row>
    <row r="10" spans="1:30" ht="12.75">
      <c r="A10" s="1">
        <v>7</v>
      </c>
      <c r="B10" s="2" t="s">
        <v>132</v>
      </c>
      <c r="C10" s="2">
        <v>5</v>
      </c>
      <c r="D10" s="2">
        <v>11</v>
      </c>
      <c r="E10" s="11">
        <v>8</v>
      </c>
      <c r="F10" s="11">
        <v>10</v>
      </c>
      <c r="G10" s="11">
        <v>0</v>
      </c>
      <c r="H10" s="11">
        <v>12</v>
      </c>
      <c r="I10" s="19">
        <f t="shared" si="0"/>
        <v>46</v>
      </c>
      <c r="J10" s="19">
        <v>0</v>
      </c>
      <c r="K10" s="30">
        <f t="shared" si="1"/>
        <v>17.25</v>
      </c>
      <c r="L10" s="19">
        <v>2.4</v>
      </c>
      <c r="M10" s="19">
        <v>0.2</v>
      </c>
      <c r="N10" s="19">
        <v>4</v>
      </c>
      <c r="O10" s="19">
        <v>8</v>
      </c>
      <c r="P10" s="19">
        <f t="shared" si="2"/>
        <v>14.6</v>
      </c>
      <c r="Q10" s="30">
        <f t="shared" si="3"/>
        <v>31.85</v>
      </c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</row>
    <row r="11" spans="1:30" ht="12.75">
      <c r="A11" s="1">
        <v>8</v>
      </c>
      <c r="B11" s="2" t="s">
        <v>133</v>
      </c>
      <c r="C11" s="2">
        <v>0</v>
      </c>
      <c r="D11" s="2">
        <v>9</v>
      </c>
      <c r="E11" s="11">
        <v>5</v>
      </c>
      <c r="F11" s="11">
        <v>11</v>
      </c>
      <c r="G11" s="11">
        <v>0</v>
      </c>
      <c r="H11" s="11">
        <v>10</v>
      </c>
      <c r="I11" s="19">
        <f t="shared" si="0"/>
        <v>35</v>
      </c>
      <c r="J11" s="19">
        <v>0</v>
      </c>
      <c r="K11" s="30">
        <f t="shared" si="1"/>
        <v>13.125</v>
      </c>
      <c r="L11" s="19">
        <v>2.7</v>
      </c>
      <c r="M11" s="19">
        <v>0.1</v>
      </c>
      <c r="N11" s="19">
        <v>4</v>
      </c>
      <c r="O11" s="19">
        <v>10</v>
      </c>
      <c r="P11" s="19">
        <f t="shared" si="2"/>
        <v>16.8</v>
      </c>
      <c r="Q11" s="30">
        <f t="shared" si="3"/>
        <v>29.925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</row>
    <row r="12" spans="1:30" ht="12.75">
      <c r="A12" s="1">
        <v>9</v>
      </c>
      <c r="B12" s="2" t="s">
        <v>134</v>
      </c>
      <c r="C12" s="2">
        <v>2</v>
      </c>
      <c r="D12" s="2">
        <v>13</v>
      </c>
      <c r="E12" s="11">
        <v>10</v>
      </c>
      <c r="F12" s="11">
        <v>4</v>
      </c>
      <c r="G12" s="11">
        <v>8</v>
      </c>
      <c r="H12" s="11">
        <v>10</v>
      </c>
      <c r="I12" s="19">
        <f t="shared" si="0"/>
        <v>47</v>
      </c>
      <c r="J12" s="19">
        <v>0</v>
      </c>
      <c r="K12" s="30">
        <f t="shared" si="1"/>
        <v>17.625</v>
      </c>
      <c r="L12" s="19">
        <v>2.4</v>
      </c>
      <c r="M12" s="19">
        <v>0.5</v>
      </c>
      <c r="N12" s="19">
        <v>4</v>
      </c>
      <c r="O12" s="19">
        <v>4</v>
      </c>
      <c r="P12" s="19">
        <f t="shared" si="2"/>
        <v>10.9</v>
      </c>
      <c r="Q12" s="30">
        <f t="shared" si="3"/>
        <v>28.525</v>
      </c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</row>
    <row r="13" spans="1:30" ht="12.75">
      <c r="A13" s="1">
        <v>10</v>
      </c>
      <c r="B13" s="2" t="s">
        <v>135</v>
      </c>
      <c r="C13" s="2">
        <v>3</v>
      </c>
      <c r="D13" s="2">
        <v>12</v>
      </c>
      <c r="E13" s="11">
        <v>1</v>
      </c>
      <c r="F13" s="11">
        <v>0</v>
      </c>
      <c r="G13" s="11">
        <v>7</v>
      </c>
      <c r="H13" s="11">
        <v>5</v>
      </c>
      <c r="I13" s="19">
        <f t="shared" si="0"/>
        <v>28</v>
      </c>
      <c r="J13" s="19">
        <v>0</v>
      </c>
      <c r="K13" s="30">
        <f t="shared" si="1"/>
        <v>10.5</v>
      </c>
      <c r="L13" s="19">
        <v>2.1</v>
      </c>
      <c r="M13" s="19"/>
      <c r="N13" s="19"/>
      <c r="O13" s="19">
        <v>1</v>
      </c>
      <c r="P13" s="19">
        <f t="shared" si="2"/>
        <v>3.1</v>
      </c>
      <c r="Q13" s="30">
        <f t="shared" si="3"/>
        <v>13.6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0" s="64" customFormat="1" ht="13.5">
      <c r="A14" s="1">
        <v>11</v>
      </c>
      <c r="B14" s="4" t="s">
        <v>260</v>
      </c>
      <c r="C14" s="4">
        <v>2</v>
      </c>
      <c r="D14" s="4">
        <v>9</v>
      </c>
      <c r="E14" s="61">
        <v>13</v>
      </c>
      <c r="F14" s="61">
        <v>12</v>
      </c>
      <c r="G14" s="61">
        <v>9</v>
      </c>
      <c r="H14" s="61">
        <v>18</v>
      </c>
      <c r="I14" s="62">
        <f t="shared" si="0"/>
        <v>63</v>
      </c>
      <c r="J14" s="62">
        <v>0</v>
      </c>
      <c r="K14" s="63">
        <f t="shared" si="1"/>
        <v>23.625</v>
      </c>
      <c r="L14" s="62">
        <v>2.7</v>
      </c>
      <c r="M14" s="62">
        <v>2</v>
      </c>
      <c r="N14" s="62">
        <v>5</v>
      </c>
      <c r="O14" s="62">
        <v>10</v>
      </c>
      <c r="P14" s="62">
        <f t="shared" si="2"/>
        <v>19.7</v>
      </c>
      <c r="Q14" s="63">
        <f t="shared" si="3"/>
        <v>43.325</v>
      </c>
      <c r="R14" s="73" t="s">
        <v>279</v>
      </c>
      <c r="S14" s="72"/>
      <c r="T14" s="72"/>
      <c r="U14" s="72">
        <v>9</v>
      </c>
      <c r="V14" s="62"/>
      <c r="W14" s="62"/>
      <c r="X14" s="62"/>
      <c r="Y14" s="62"/>
      <c r="Z14" s="62"/>
      <c r="AA14" s="62"/>
      <c r="AB14" s="62"/>
      <c r="AC14" s="62"/>
      <c r="AD14" s="62"/>
    </row>
    <row r="15" spans="1:30" ht="12.75">
      <c r="A15" s="1">
        <v>12</v>
      </c>
      <c r="B15" s="2" t="s">
        <v>242</v>
      </c>
      <c r="C15" s="2"/>
      <c r="D15" s="2"/>
      <c r="E15" s="11"/>
      <c r="F15" s="11"/>
      <c r="G15" s="11"/>
      <c r="H15" s="11"/>
      <c r="I15" s="19">
        <f t="shared" si="0"/>
        <v>0</v>
      </c>
      <c r="J15" s="19">
        <v>0</v>
      </c>
      <c r="K15" s="30">
        <f t="shared" si="1"/>
        <v>0</v>
      </c>
      <c r="L15" s="19">
        <v>2.1</v>
      </c>
      <c r="M15" s="19">
        <v>4</v>
      </c>
      <c r="N15" s="19"/>
      <c r="O15" s="19"/>
      <c r="P15" s="19">
        <f t="shared" si="2"/>
        <v>6.1</v>
      </c>
      <c r="Q15" s="30">
        <f t="shared" si="3"/>
        <v>6.1</v>
      </c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pans="1:30" ht="12.75">
      <c r="A16" s="1">
        <v>13</v>
      </c>
      <c r="B16" s="2" t="s">
        <v>136</v>
      </c>
      <c r="C16" s="2">
        <v>5</v>
      </c>
      <c r="D16" s="2">
        <v>9</v>
      </c>
      <c r="E16" s="11">
        <v>3</v>
      </c>
      <c r="F16" s="11">
        <v>0</v>
      </c>
      <c r="G16" s="11">
        <v>5</v>
      </c>
      <c r="H16" s="11">
        <v>7</v>
      </c>
      <c r="I16" s="19">
        <f t="shared" si="0"/>
        <v>29</v>
      </c>
      <c r="J16" s="19">
        <v>0</v>
      </c>
      <c r="K16" s="30">
        <f t="shared" si="1"/>
        <v>10.875</v>
      </c>
      <c r="L16" s="19">
        <v>2.7</v>
      </c>
      <c r="M16" s="19">
        <v>0.4</v>
      </c>
      <c r="N16" s="19">
        <v>6</v>
      </c>
      <c r="O16" s="19"/>
      <c r="P16" s="19">
        <f t="shared" si="2"/>
        <v>9.1</v>
      </c>
      <c r="Q16" s="30">
        <f t="shared" si="3"/>
        <v>19.975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  <row r="17" spans="1:30" ht="12.75">
      <c r="A17" s="1">
        <v>14</v>
      </c>
      <c r="B17" s="2" t="s">
        <v>137</v>
      </c>
      <c r="C17" s="2">
        <v>0</v>
      </c>
      <c r="D17" s="2">
        <v>6</v>
      </c>
      <c r="E17" s="11">
        <v>11</v>
      </c>
      <c r="F17" s="11">
        <v>12</v>
      </c>
      <c r="G17" s="11">
        <v>10</v>
      </c>
      <c r="H17" s="11">
        <v>6</v>
      </c>
      <c r="I17" s="19">
        <f t="shared" si="0"/>
        <v>45</v>
      </c>
      <c r="J17" s="19">
        <v>0</v>
      </c>
      <c r="K17" s="30">
        <f t="shared" si="1"/>
        <v>16.875</v>
      </c>
      <c r="L17" s="19">
        <v>2.7</v>
      </c>
      <c r="M17" s="19">
        <v>0.2</v>
      </c>
      <c r="N17" s="19">
        <v>6</v>
      </c>
      <c r="O17" s="19">
        <v>10</v>
      </c>
      <c r="P17" s="19">
        <f t="shared" si="2"/>
        <v>18.9</v>
      </c>
      <c r="Q17" s="30">
        <f t="shared" si="3"/>
        <v>35.775</v>
      </c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 spans="1:30" ht="12.75">
      <c r="A18" s="1">
        <v>15</v>
      </c>
      <c r="B18" s="2" t="s">
        <v>138</v>
      </c>
      <c r="C18" s="2">
        <v>3</v>
      </c>
      <c r="D18" s="2">
        <v>15</v>
      </c>
      <c r="E18" s="11">
        <v>7</v>
      </c>
      <c r="F18" s="11">
        <v>0</v>
      </c>
      <c r="G18" s="11">
        <v>0</v>
      </c>
      <c r="H18" s="11">
        <v>10</v>
      </c>
      <c r="I18" s="19">
        <f t="shared" si="0"/>
        <v>35</v>
      </c>
      <c r="J18" s="19">
        <v>0</v>
      </c>
      <c r="K18" s="30">
        <f t="shared" si="1"/>
        <v>13.125</v>
      </c>
      <c r="L18" s="19">
        <v>2.1</v>
      </c>
      <c r="M18" s="19">
        <v>0.2</v>
      </c>
      <c r="N18" s="19"/>
      <c r="O18" s="19">
        <v>1</v>
      </c>
      <c r="P18" s="19">
        <f t="shared" si="2"/>
        <v>3.3000000000000003</v>
      </c>
      <c r="Q18" s="30">
        <f t="shared" si="3"/>
        <v>16.425</v>
      </c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ht="12.75">
      <c r="A19" s="1">
        <v>16</v>
      </c>
      <c r="B19" s="2" t="s">
        <v>241</v>
      </c>
      <c r="C19" s="2"/>
      <c r="D19" s="2"/>
      <c r="E19" s="11"/>
      <c r="F19" s="11"/>
      <c r="G19" s="11"/>
      <c r="H19" s="11"/>
      <c r="I19" s="19">
        <f t="shared" si="0"/>
        <v>0</v>
      </c>
      <c r="J19" s="19">
        <v>0</v>
      </c>
      <c r="K19" s="30">
        <f t="shared" si="1"/>
        <v>0</v>
      </c>
      <c r="L19" s="19">
        <v>1.5</v>
      </c>
      <c r="M19" s="19">
        <v>0</v>
      </c>
      <c r="N19" s="19"/>
      <c r="O19" s="19"/>
      <c r="P19" s="19">
        <f t="shared" si="2"/>
        <v>1.5</v>
      </c>
      <c r="Q19" s="30">
        <f t="shared" si="3"/>
        <v>1.5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ht="12.75">
      <c r="A20" s="1">
        <v>17</v>
      </c>
      <c r="B20" s="2" t="s">
        <v>139</v>
      </c>
      <c r="C20" s="2">
        <v>5</v>
      </c>
      <c r="D20" s="2">
        <v>15</v>
      </c>
      <c r="E20" s="11">
        <v>13</v>
      </c>
      <c r="F20" s="11">
        <v>9</v>
      </c>
      <c r="G20" s="11">
        <v>2</v>
      </c>
      <c r="H20" s="11">
        <v>6</v>
      </c>
      <c r="I20" s="19">
        <f t="shared" si="0"/>
        <v>50</v>
      </c>
      <c r="J20" s="19">
        <v>0</v>
      </c>
      <c r="K20" s="30">
        <f t="shared" si="1"/>
        <v>18.75</v>
      </c>
      <c r="L20" s="19">
        <v>2.1</v>
      </c>
      <c r="M20" s="19">
        <v>2.5</v>
      </c>
      <c r="N20" s="19">
        <v>5</v>
      </c>
      <c r="O20" s="19">
        <v>7</v>
      </c>
      <c r="P20" s="19">
        <f t="shared" si="2"/>
        <v>16.6</v>
      </c>
      <c r="Q20" s="30">
        <f t="shared" si="3"/>
        <v>35.35</v>
      </c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ht="12.75">
      <c r="A21" s="1">
        <v>18</v>
      </c>
      <c r="B21" s="2" t="s">
        <v>140</v>
      </c>
      <c r="C21" s="2">
        <v>1</v>
      </c>
      <c r="D21" s="2">
        <v>4</v>
      </c>
      <c r="E21" s="11">
        <v>7</v>
      </c>
      <c r="F21" s="11">
        <v>0</v>
      </c>
      <c r="G21" s="11">
        <v>10</v>
      </c>
      <c r="H21" s="11">
        <v>7</v>
      </c>
      <c r="I21" s="19">
        <f t="shared" si="0"/>
        <v>29</v>
      </c>
      <c r="J21" s="19">
        <v>0</v>
      </c>
      <c r="K21" s="30">
        <f t="shared" si="1"/>
        <v>10.875</v>
      </c>
      <c r="L21" s="19">
        <v>2.7</v>
      </c>
      <c r="M21" s="19">
        <v>0.2</v>
      </c>
      <c r="N21" s="19"/>
      <c r="O21" s="19">
        <v>10</v>
      </c>
      <c r="P21" s="19">
        <f t="shared" si="2"/>
        <v>12.9</v>
      </c>
      <c r="Q21" s="30">
        <f t="shared" si="3"/>
        <v>23.775</v>
      </c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ht="12.75">
      <c r="A22" s="1">
        <v>19</v>
      </c>
      <c r="B22" s="3" t="s">
        <v>141</v>
      </c>
      <c r="C22" s="3">
        <v>0</v>
      </c>
      <c r="D22" s="3">
        <v>4</v>
      </c>
      <c r="E22" s="11">
        <v>0</v>
      </c>
      <c r="F22" s="11">
        <v>1</v>
      </c>
      <c r="G22" s="11">
        <v>0</v>
      </c>
      <c r="H22" s="11">
        <v>0</v>
      </c>
      <c r="I22" s="19">
        <f t="shared" si="0"/>
        <v>5</v>
      </c>
      <c r="J22" s="19">
        <v>0</v>
      </c>
      <c r="K22" s="30">
        <f t="shared" si="1"/>
        <v>1.875</v>
      </c>
      <c r="L22" s="19">
        <v>2.7</v>
      </c>
      <c r="M22" s="19">
        <v>0.2</v>
      </c>
      <c r="N22" s="19"/>
      <c r="O22" s="19"/>
      <c r="P22" s="19">
        <f t="shared" si="2"/>
        <v>2.9000000000000004</v>
      </c>
      <c r="Q22" s="30">
        <f t="shared" si="3"/>
        <v>4.775</v>
      </c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ht="12.75">
      <c r="A23" s="1">
        <v>20</v>
      </c>
      <c r="B23" s="2" t="s">
        <v>142</v>
      </c>
      <c r="C23" s="2">
        <v>3</v>
      </c>
      <c r="D23" s="2">
        <v>12</v>
      </c>
      <c r="E23" s="11">
        <v>7</v>
      </c>
      <c r="F23" s="11">
        <v>0</v>
      </c>
      <c r="G23" s="11">
        <v>5</v>
      </c>
      <c r="H23" s="11">
        <v>6</v>
      </c>
      <c r="I23" s="19">
        <f t="shared" si="0"/>
        <v>33</v>
      </c>
      <c r="J23" s="19">
        <v>0</v>
      </c>
      <c r="K23" s="30">
        <f t="shared" si="1"/>
        <v>12.375</v>
      </c>
      <c r="L23" s="19">
        <v>2.4</v>
      </c>
      <c r="M23" s="19">
        <v>0.5</v>
      </c>
      <c r="N23" s="19"/>
      <c r="O23" s="19">
        <v>5</v>
      </c>
      <c r="P23" s="19">
        <f t="shared" si="2"/>
        <v>7.9</v>
      </c>
      <c r="Q23" s="30">
        <f t="shared" si="3"/>
        <v>20.275</v>
      </c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ht="12.75">
      <c r="A24" s="1">
        <v>21</v>
      </c>
      <c r="B24" s="2" t="s">
        <v>143</v>
      </c>
      <c r="C24" s="2">
        <v>7</v>
      </c>
      <c r="D24" s="2">
        <v>15</v>
      </c>
      <c r="E24" s="11">
        <v>11</v>
      </c>
      <c r="F24" s="11">
        <v>9</v>
      </c>
      <c r="G24" s="11">
        <v>5</v>
      </c>
      <c r="H24" s="11">
        <v>3</v>
      </c>
      <c r="I24" s="19">
        <f t="shared" si="0"/>
        <v>50</v>
      </c>
      <c r="J24" s="19">
        <v>0</v>
      </c>
      <c r="K24" s="30">
        <f t="shared" si="1"/>
        <v>18.75</v>
      </c>
      <c r="L24" s="19">
        <v>2.7</v>
      </c>
      <c r="M24" s="19">
        <v>0.1</v>
      </c>
      <c r="N24" s="19">
        <v>6</v>
      </c>
      <c r="O24" s="19">
        <v>5</v>
      </c>
      <c r="P24" s="19">
        <f t="shared" si="2"/>
        <v>13.8</v>
      </c>
      <c r="Q24" s="30">
        <f t="shared" si="3"/>
        <v>32.55</v>
      </c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ht="12.75">
      <c r="A25" s="1">
        <v>22</v>
      </c>
      <c r="B25" s="2" t="s">
        <v>144</v>
      </c>
      <c r="C25" s="2">
        <v>5</v>
      </c>
      <c r="D25" s="2">
        <v>15</v>
      </c>
      <c r="E25" s="11">
        <v>7</v>
      </c>
      <c r="F25" s="11">
        <v>7</v>
      </c>
      <c r="G25" s="11">
        <v>7</v>
      </c>
      <c r="H25" s="11">
        <v>7</v>
      </c>
      <c r="I25" s="19">
        <f t="shared" si="0"/>
        <v>48</v>
      </c>
      <c r="J25" s="19">
        <v>0</v>
      </c>
      <c r="K25" s="30">
        <f t="shared" si="1"/>
        <v>18</v>
      </c>
      <c r="L25" s="19">
        <v>2.7</v>
      </c>
      <c r="M25" s="19">
        <v>0.5</v>
      </c>
      <c r="N25" s="19">
        <v>6</v>
      </c>
      <c r="O25" s="19"/>
      <c r="P25" s="19">
        <f t="shared" si="2"/>
        <v>9.2</v>
      </c>
      <c r="Q25" s="30">
        <f t="shared" si="3"/>
        <v>27.2</v>
      </c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30" ht="12.75">
      <c r="A26" s="1">
        <v>23</v>
      </c>
      <c r="B26" s="2" t="s">
        <v>145</v>
      </c>
      <c r="C26" s="2">
        <v>3</v>
      </c>
      <c r="D26" s="2">
        <v>14</v>
      </c>
      <c r="E26" s="11">
        <v>10</v>
      </c>
      <c r="F26" s="11">
        <v>7</v>
      </c>
      <c r="G26" s="11">
        <v>0</v>
      </c>
      <c r="H26" s="11">
        <v>3</v>
      </c>
      <c r="I26" s="19">
        <f t="shared" si="0"/>
        <v>37</v>
      </c>
      <c r="J26" s="19">
        <v>-10</v>
      </c>
      <c r="K26" s="30">
        <f t="shared" si="1"/>
        <v>10.125</v>
      </c>
      <c r="L26" s="19">
        <v>2.1</v>
      </c>
      <c r="M26" s="19">
        <f>0.2+3</f>
        <v>3.2</v>
      </c>
      <c r="N26" s="19">
        <v>6</v>
      </c>
      <c r="O26" s="19"/>
      <c r="P26" s="19">
        <f t="shared" si="2"/>
        <v>11.3</v>
      </c>
      <c r="Q26" s="30">
        <f t="shared" si="3"/>
        <v>21.425</v>
      </c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1:30" ht="12.75">
      <c r="A27" s="1">
        <v>24</v>
      </c>
      <c r="B27" s="2" t="s">
        <v>146</v>
      </c>
      <c r="C27" s="2">
        <v>2</v>
      </c>
      <c r="D27" s="2">
        <v>11</v>
      </c>
      <c r="E27" s="11">
        <v>0</v>
      </c>
      <c r="F27" s="11">
        <v>3</v>
      </c>
      <c r="G27" s="11">
        <v>5</v>
      </c>
      <c r="H27" s="11">
        <v>3</v>
      </c>
      <c r="I27" s="19">
        <f t="shared" si="0"/>
        <v>24</v>
      </c>
      <c r="J27" s="19">
        <v>-10</v>
      </c>
      <c r="K27" s="30">
        <f t="shared" si="1"/>
        <v>5.25</v>
      </c>
      <c r="L27" s="19">
        <v>2.1</v>
      </c>
      <c r="M27" s="19">
        <v>4</v>
      </c>
      <c r="N27" s="19">
        <v>5</v>
      </c>
      <c r="O27" s="19">
        <v>10</v>
      </c>
      <c r="P27" s="19">
        <f t="shared" si="2"/>
        <v>21.1</v>
      </c>
      <c r="Q27" s="30">
        <f t="shared" si="3"/>
        <v>26.35</v>
      </c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1:30" ht="13.5">
      <c r="A28" s="1">
        <v>25</v>
      </c>
      <c r="B28" s="2" t="s">
        <v>147</v>
      </c>
      <c r="C28" s="16">
        <v>7</v>
      </c>
      <c r="D28" s="16">
        <v>15</v>
      </c>
      <c r="E28" s="49">
        <v>12</v>
      </c>
      <c r="F28" s="11">
        <v>13</v>
      </c>
      <c r="G28" s="49">
        <v>9</v>
      </c>
      <c r="H28" s="11">
        <v>12</v>
      </c>
      <c r="I28" s="19">
        <f t="shared" si="0"/>
        <v>68</v>
      </c>
      <c r="J28" s="29">
        <v>0</v>
      </c>
      <c r="K28" s="30">
        <f t="shared" si="1"/>
        <v>25.5</v>
      </c>
      <c r="L28" s="29">
        <v>2.7</v>
      </c>
      <c r="M28" s="29">
        <v>6</v>
      </c>
      <c r="N28" s="29">
        <v>6</v>
      </c>
      <c r="O28" s="29">
        <v>10</v>
      </c>
      <c r="P28" s="19">
        <f t="shared" si="2"/>
        <v>24.7</v>
      </c>
      <c r="Q28" s="30">
        <f t="shared" si="3"/>
        <v>50.2</v>
      </c>
      <c r="R28" s="73" t="s">
        <v>279</v>
      </c>
      <c r="S28" s="72"/>
      <c r="T28" s="72"/>
      <c r="U28" s="72">
        <v>10</v>
      </c>
      <c r="V28" s="29"/>
      <c r="W28" s="29"/>
      <c r="X28" s="29"/>
      <c r="Y28" s="29"/>
      <c r="Z28" s="29"/>
      <c r="AA28" s="29"/>
      <c r="AB28" s="29"/>
      <c r="AC28" s="29"/>
      <c r="AD28" s="29"/>
    </row>
    <row r="29" spans="1:30" ht="13.5">
      <c r="A29" s="1">
        <v>26</v>
      </c>
      <c r="B29" s="2" t="s">
        <v>148</v>
      </c>
      <c r="C29" s="2">
        <v>5</v>
      </c>
      <c r="D29" s="2">
        <v>14</v>
      </c>
      <c r="E29" s="11">
        <v>10</v>
      </c>
      <c r="F29" s="11">
        <v>6</v>
      </c>
      <c r="G29" s="11">
        <v>10</v>
      </c>
      <c r="H29" s="11">
        <v>10</v>
      </c>
      <c r="I29" s="19">
        <f t="shared" si="0"/>
        <v>55</v>
      </c>
      <c r="J29" s="19">
        <v>0</v>
      </c>
      <c r="K29" s="30">
        <f t="shared" si="1"/>
        <v>20.625</v>
      </c>
      <c r="L29" s="19">
        <v>2.7</v>
      </c>
      <c r="M29" s="19">
        <v>2.7</v>
      </c>
      <c r="N29" s="19">
        <v>6</v>
      </c>
      <c r="O29" s="19">
        <v>10</v>
      </c>
      <c r="P29" s="19">
        <f t="shared" si="2"/>
        <v>21.4</v>
      </c>
      <c r="Q29" s="30">
        <f t="shared" si="3"/>
        <v>42.025</v>
      </c>
      <c r="R29" s="73" t="s">
        <v>279</v>
      </c>
      <c r="S29" s="72"/>
      <c r="T29" s="72"/>
      <c r="U29" s="72">
        <v>9</v>
      </c>
      <c r="V29" s="19"/>
      <c r="W29" s="19"/>
      <c r="X29" s="19"/>
      <c r="Y29" s="19"/>
      <c r="Z29" s="19"/>
      <c r="AA29" s="19"/>
      <c r="AB29" s="19"/>
      <c r="AC29" s="19"/>
      <c r="AD29" s="19"/>
    </row>
    <row r="30" spans="1:30" ht="12.75">
      <c r="A30" s="1">
        <v>27</v>
      </c>
      <c r="B30" s="2" t="s">
        <v>149</v>
      </c>
      <c r="C30" s="2">
        <v>2</v>
      </c>
      <c r="D30" s="2">
        <v>13</v>
      </c>
      <c r="E30" s="11">
        <v>5</v>
      </c>
      <c r="F30" s="11">
        <v>0</v>
      </c>
      <c r="G30" s="11">
        <v>6</v>
      </c>
      <c r="H30" s="11">
        <v>0</v>
      </c>
      <c r="I30" s="19">
        <f t="shared" si="0"/>
        <v>26</v>
      </c>
      <c r="J30" s="19">
        <v>-10</v>
      </c>
      <c r="K30" s="30">
        <f t="shared" si="1"/>
        <v>6</v>
      </c>
      <c r="L30" s="19">
        <v>2.7</v>
      </c>
      <c r="M30" s="19">
        <v>0.5</v>
      </c>
      <c r="N30" s="19">
        <v>6</v>
      </c>
      <c r="O30" s="19">
        <v>10</v>
      </c>
      <c r="P30" s="19">
        <f t="shared" si="2"/>
        <v>19.2</v>
      </c>
      <c r="Q30" s="30">
        <f t="shared" si="3"/>
        <v>25.2</v>
      </c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1:30" ht="12.75">
      <c r="A31" s="1">
        <v>28</v>
      </c>
      <c r="B31" s="2" t="s">
        <v>150</v>
      </c>
      <c r="C31" s="16">
        <v>2</v>
      </c>
      <c r="D31" s="16">
        <v>15</v>
      </c>
      <c r="E31" s="49">
        <v>12</v>
      </c>
      <c r="F31" s="11">
        <v>12</v>
      </c>
      <c r="G31" s="49">
        <v>0</v>
      </c>
      <c r="H31" s="11">
        <v>18</v>
      </c>
      <c r="I31" s="19">
        <f t="shared" si="0"/>
        <v>59</v>
      </c>
      <c r="J31" s="29">
        <v>0</v>
      </c>
      <c r="K31" s="30">
        <f t="shared" si="1"/>
        <v>22.125</v>
      </c>
      <c r="L31" s="29">
        <v>2.7</v>
      </c>
      <c r="M31" s="29">
        <v>5</v>
      </c>
      <c r="N31" s="29">
        <v>6</v>
      </c>
      <c r="O31" s="29"/>
      <c r="P31" s="19">
        <f t="shared" si="2"/>
        <v>13.7</v>
      </c>
      <c r="Q31" s="30">
        <f t="shared" si="3"/>
        <v>35.825</v>
      </c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</row>
    <row r="32" spans="1:30" ht="12.75">
      <c r="A32" s="1">
        <v>29</v>
      </c>
      <c r="B32" s="2" t="s">
        <v>151</v>
      </c>
      <c r="C32" s="2">
        <v>0</v>
      </c>
      <c r="D32" s="2">
        <v>9</v>
      </c>
      <c r="E32" s="11">
        <v>5</v>
      </c>
      <c r="F32" s="11">
        <v>7</v>
      </c>
      <c r="G32" s="11">
        <v>6</v>
      </c>
      <c r="H32" s="11">
        <v>10</v>
      </c>
      <c r="I32" s="19">
        <f t="shared" si="0"/>
        <v>37</v>
      </c>
      <c r="J32" s="29">
        <v>0</v>
      </c>
      <c r="K32" s="30">
        <f t="shared" si="1"/>
        <v>13.875</v>
      </c>
      <c r="L32" s="19">
        <v>2.7</v>
      </c>
      <c r="M32" s="19">
        <v>2.35</v>
      </c>
      <c r="N32" s="19">
        <v>1</v>
      </c>
      <c r="O32" s="19">
        <v>8</v>
      </c>
      <c r="P32" s="19">
        <f t="shared" si="2"/>
        <v>14.05</v>
      </c>
      <c r="Q32" s="30">
        <f t="shared" si="3"/>
        <v>27.925</v>
      </c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1:30" ht="12.75">
      <c r="A33" s="1">
        <v>30</v>
      </c>
      <c r="B33" s="2" t="s">
        <v>255</v>
      </c>
      <c r="C33" s="2">
        <v>5</v>
      </c>
      <c r="D33" s="2">
        <v>3</v>
      </c>
      <c r="E33" s="11">
        <v>5</v>
      </c>
      <c r="F33" s="11">
        <v>0</v>
      </c>
      <c r="G33" s="11">
        <v>0</v>
      </c>
      <c r="H33" s="11">
        <v>0</v>
      </c>
      <c r="I33" s="19">
        <f t="shared" si="0"/>
        <v>13</v>
      </c>
      <c r="J33" s="29">
        <v>0</v>
      </c>
      <c r="K33" s="30">
        <f t="shared" si="1"/>
        <v>4.875</v>
      </c>
      <c r="L33" s="19">
        <v>1.8</v>
      </c>
      <c r="M33" s="19">
        <v>0</v>
      </c>
      <c r="N33" s="19"/>
      <c r="O33" s="19"/>
      <c r="P33" s="19">
        <f t="shared" si="2"/>
        <v>1.8</v>
      </c>
      <c r="Q33" s="30">
        <f t="shared" si="3"/>
        <v>6.675</v>
      </c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1:30" ht="12.75">
      <c r="A34" s="1">
        <v>31</v>
      </c>
      <c r="B34" s="2" t="s">
        <v>152</v>
      </c>
      <c r="C34" s="2">
        <v>5</v>
      </c>
      <c r="D34" s="2">
        <v>13</v>
      </c>
      <c r="E34" s="11">
        <v>5</v>
      </c>
      <c r="F34" s="11">
        <v>7</v>
      </c>
      <c r="G34" s="11">
        <v>10</v>
      </c>
      <c r="H34" s="11">
        <v>4</v>
      </c>
      <c r="I34" s="19">
        <f t="shared" si="0"/>
        <v>44</v>
      </c>
      <c r="J34" s="29">
        <v>0</v>
      </c>
      <c r="K34" s="30">
        <f t="shared" si="1"/>
        <v>16.5</v>
      </c>
      <c r="L34" s="19">
        <v>2.4</v>
      </c>
      <c r="M34" s="19">
        <v>3</v>
      </c>
      <c r="N34" s="19"/>
      <c r="O34" s="19"/>
      <c r="P34" s="19">
        <f t="shared" si="2"/>
        <v>5.4</v>
      </c>
      <c r="Q34" s="30">
        <f t="shared" si="3"/>
        <v>21.9</v>
      </c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5" spans="1:30" ht="12.75">
      <c r="A35" s="1">
        <v>32</v>
      </c>
      <c r="B35" s="2" t="s">
        <v>153</v>
      </c>
      <c r="C35" s="2">
        <v>0</v>
      </c>
      <c r="D35" s="2">
        <v>12</v>
      </c>
      <c r="E35" s="11">
        <v>10</v>
      </c>
      <c r="F35" s="11">
        <v>14</v>
      </c>
      <c r="G35" s="11">
        <v>0</v>
      </c>
      <c r="H35" s="11">
        <v>5</v>
      </c>
      <c r="I35" s="19">
        <f t="shared" si="0"/>
        <v>41</v>
      </c>
      <c r="J35" s="29">
        <v>0</v>
      </c>
      <c r="K35" s="30">
        <f t="shared" si="1"/>
        <v>15.375</v>
      </c>
      <c r="L35" s="19">
        <v>2.4</v>
      </c>
      <c r="M35" s="19">
        <v>0.2</v>
      </c>
      <c r="N35" s="19"/>
      <c r="O35" s="19"/>
      <c r="P35" s="19">
        <f t="shared" si="2"/>
        <v>2.6</v>
      </c>
      <c r="Q35" s="30">
        <f t="shared" si="3"/>
        <v>17.975</v>
      </c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</row>
    <row r="36" spans="1:30" s="50" customFormat="1" ht="12.75">
      <c r="A36" s="1">
        <v>33</v>
      </c>
      <c r="B36" s="2" t="s">
        <v>265</v>
      </c>
      <c r="C36" s="2">
        <v>2</v>
      </c>
      <c r="D36" s="2">
        <v>0</v>
      </c>
      <c r="E36" s="11">
        <v>0</v>
      </c>
      <c r="F36" s="11">
        <v>0</v>
      </c>
      <c r="G36" s="11">
        <v>0</v>
      </c>
      <c r="H36" s="11">
        <v>0</v>
      </c>
      <c r="I36" s="19">
        <f t="shared" si="0"/>
        <v>2</v>
      </c>
      <c r="J36" s="19">
        <v>0</v>
      </c>
      <c r="K36" s="30">
        <f t="shared" si="1"/>
        <v>0.75</v>
      </c>
      <c r="L36" s="19"/>
      <c r="M36" s="19"/>
      <c r="N36" s="19"/>
      <c r="O36" s="19"/>
      <c r="P36" s="19">
        <f t="shared" si="2"/>
        <v>0</v>
      </c>
      <c r="Q36" s="30">
        <f t="shared" si="3"/>
        <v>0.75</v>
      </c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</row>
  </sheetData>
  <mergeCells count="1">
    <mergeCell ref="C2:K2"/>
  </mergeCells>
  <printOptions/>
  <pageMargins left="0.75" right="0.75" top="0.39" bottom="0.44" header="0.23" footer="0.2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35"/>
  <sheetViews>
    <sheetView workbookViewId="0" topLeftCell="A1">
      <selection activeCell="R20" sqref="R20:U20"/>
    </sheetView>
  </sheetViews>
  <sheetFormatPr defaultColWidth="9.00390625" defaultRowHeight="12.75"/>
  <cols>
    <col min="1" max="1" width="3.75390625" style="44" customWidth="1"/>
    <col min="2" max="2" width="28.625" style="44" customWidth="1"/>
    <col min="3" max="3" width="3.25390625" style="44" customWidth="1"/>
    <col min="4" max="4" width="3.375" style="44" customWidth="1"/>
    <col min="5" max="8" width="4.25390625" style="42" customWidth="1"/>
    <col min="9" max="9" width="8.00390625" style="31" bestFit="1" customWidth="1"/>
    <col min="10" max="10" width="7.25390625" style="31" customWidth="1"/>
    <col min="11" max="11" width="5.375" style="31" customWidth="1"/>
    <col min="12" max="12" width="9.625" style="31" customWidth="1"/>
    <col min="13" max="13" width="12.00390625" style="31" customWidth="1"/>
    <col min="14" max="14" width="7.00390625" style="31" bestFit="1" customWidth="1"/>
    <col min="15" max="15" width="4.75390625" style="31" customWidth="1"/>
    <col min="16" max="16" width="16.00390625" style="31" customWidth="1"/>
    <col min="17" max="17" width="6.625" style="31" bestFit="1" customWidth="1"/>
    <col min="18" max="31" width="3.25390625" style="31" customWidth="1"/>
    <col min="32" max="16384" width="9.125" style="44" customWidth="1"/>
  </cols>
  <sheetData>
    <row r="1" spans="1:11" s="53" customFormat="1" ht="15.75">
      <c r="A1" s="53" t="s">
        <v>280</v>
      </c>
      <c r="C1" s="54"/>
      <c r="D1" s="54"/>
      <c r="E1" s="54"/>
      <c r="F1" s="54"/>
      <c r="G1" s="54"/>
      <c r="H1" s="54"/>
      <c r="I1" s="54"/>
      <c r="J1" s="54"/>
      <c r="K1" s="54"/>
    </row>
    <row r="2" spans="1:38" s="5" customFormat="1" ht="15.75">
      <c r="A2" s="33" t="s">
        <v>256</v>
      </c>
      <c r="B2" s="19"/>
      <c r="C2" s="74" t="s">
        <v>274</v>
      </c>
      <c r="D2" s="75"/>
      <c r="E2" s="75"/>
      <c r="F2" s="75"/>
      <c r="G2" s="75"/>
      <c r="H2" s="75"/>
      <c r="I2" s="75"/>
      <c r="J2" s="75"/>
      <c r="K2" s="76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40"/>
      <c r="Y2" s="40"/>
      <c r="Z2" s="40"/>
      <c r="AA2" s="40"/>
      <c r="AB2" s="40"/>
      <c r="AC2" s="40"/>
      <c r="AD2" s="31"/>
      <c r="AE2" s="41"/>
      <c r="AF2" s="41"/>
      <c r="AG2" s="31"/>
      <c r="AH2" s="31"/>
      <c r="AI2" s="31"/>
      <c r="AJ2" s="31"/>
      <c r="AK2" s="31"/>
      <c r="AL2" s="31"/>
    </row>
    <row r="3" spans="1:38" s="13" customFormat="1" ht="15.75">
      <c r="A3" s="26"/>
      <c r="B3" s="18"/>
      <c r="C3" s="55">
        <v>1</v>
      </c>
      <c r="D3" s="55">
        <v>2</v>
      </c>
      <c r="E3" s="55" t="s">
        <v>267</v>
      </c>
      <c r="F3" s="55" t="s">
        <v>268</v>
      </c>
      <c r="G3" s="55" t="s">
        <v>269</v>
      </c>
      <c r="H3" s="55" t="s">
        <v>270</v>
      </c>
      <c r="I3" s="55" t="s">
        <v>271</v>
      </c>
      <c r="J3" s="55" t="s">
        <v>272</v>
      </c>
      <c r="K3" s="55" t="s">
        <v>273</v>
      </c>
      <c r="L3" s="55" t="s">
        <v>275</v>
      </c>
      <c r="M3" s="55" t="s">
        <v>282</v>
      </c>
      <c r="N3" s="55" t="s">
        <v>276</v>
      </c>
      <c r="O3" s="55" t="s">
        <v>283</v>
      </c>
      <c r="P3" s="55" t="s">
        <v>277</v>
      </c>
      <c r="Q3" s="56" t="s">
        <v>271</v>
      </c>
      <c r="R3" s="18"/>
      <c r="S3" s="18"/>
      <c r="T3" s="18"/>
      <c r="U3" s="18"/>
      <c r="V3" s="18"/>
      <c r="W3" s="18"/>
      <c r="X3" s="17"/>
      <c r="Y3" s="17"/>
      <c r="Z3" s="17"/>
      <c r="AA3" s="17"/>
      <c r="AB3" s="17"/>
      <c r="AC3" s="17"/>
      <c r="AD3" s="43"/>
      <c r="AE3" s="43"/>
      <c r="AF3" s="43"/>
      <c r="AG3" s="43"/>
      <c r="AH3" s="17"/>
      <c r="AI3" s="17"/>
      <c r="AJ3" s="17"/>
      <c r="AK3" s="17"/>
      <c r="AL3" s="17"/>
    </row>
    <row r="4" spans="1:31" ht="12.75">
      <c r="A4" s="1">
        <v>1</v>
      </c>
      <c r="B4" s="2" t="s">
        <v>154</v>
      </c>
      <c r="C4" s="2">
        <v>0</v>
      </c>
      <c r="D4" s="2">
        <v>12</v>
      </c>
      <c r="E4" s="11">
        <v>8</v>
      </c>
      <c r="F4" s="11">
        <v>3</v>
      </c>
      <c r="G4" s="11">
        <v>7</v>
      </c>
      <c r="H4" s="11">
        <v>0</v>
      </c>
      <c r="I4" s="19">
        <f>SUM(C4:H4)</f>
        <v>30</v>
      </c>
      <c r="J4" s="19">
        <v>0</v>
      </c>
      <c r="K4" s="30">
        <f>(I4+J4)*3/8</f>
        <v>11.25</v>
      </c>
      <c r="L4" s="19">
        <v>2.7</v>
      </c>
      <c r="M4" s="19">
        <v>0.3</v>
      </c>
      <c r="N4" s="19"/>
      <c r="O4" s="19"/>
      <c r="P4" s="19">
        <f>SUM(L4:O4)</f>
        <v>3</v>
      </c>
      <c r="Q4" s="30">
        <f>P4+K4</f>
        <v>14.25</v>
      </c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ht="12.75">
      <c r="A5" s="1">
        <v>2</v>
      </c>
      <c r="B5" s="2" t="s">
        <v>155</v>
      </c>
      <c r="C5" s="2">
        <v>4</v>
      </c>
      <c r="D5" s="2">
        <v>11</v>
      </c>
      <c r="E5" s="11">
        <v>8</v>
      </c>
      <c r="F5" s="11">
        <v>0</v>
      </c>
      <c r="G5" s="11">
        <v>10</v>
      </c>
      <c r="H5" s="11">
        <v>13</v>
      </c>
      <c r="I5" s="19">
        <f aca="true" t="shared" si="0" ref="I5:I34">SUM(C5:H5)</f>
        <v>46</v>
      </c>
      <c r="J5" s="19">
        <v>0</v>
      </c>
      <c r="K5" s="30">
        <f aca="true" t="shared" si="1" ref="K5:K34">(I5+J5)*3/8</f>
        <v>17.25</v>
      </c>
      <c r="L5" s="19">
        <v>2.7</v>
      </c>
      <c r="M5" s="19">
        <v>4.15</v>
      </c>
      <c r="N5" s="19">
        <v>5</v>
      </c>
      <c r="O5" s="19">
        <v>9</v>
      </c>
      <c r="P5" s="19">
        <f aca="true" t="shared" si="2" ref="P5:P34">SUM(L5:O5)</f>
        <v>20.85</v>
      </c>
      <c r="Q5" s="30">
        <f aca="true" t="shared" si="3" ref="Q5:Q34">P5+K5</f>
        <v>38.1</v>
      </c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ht="12.75">
      <c r="A6" s="1">
        <v>3</v>
      </c>
      <c r="B6" s="2" t="s">
        <v>156</v>
      </c>
      <c r="C6" s="2">
        <v>5</v>
      </c>
      <c r="D6" s="2">
        <v>14</v>
      </c>
      <c r="E6" s="11">
        <v>9</v>
      </c>
      <c r="F6" s="11">
        <v>4</v>
      </c>
      <c r="G6" s="11">
        <v>3</v>
      </c>
      <c r="H6" s="11">
        <v>8</v>
      </c>
      <c r="I6" s="19">
        <f t="shared" si="0"/>
        <v>43</v>
      </c>
      <c r="J6" s="19">
        <v>0</v>
      </c>
      <c r="K6" s="30">
        <f t="shared" si="1"/>
        <v>16.125</v>
      </c>
      <c r="L6" s="19">
        <v>2.7</v>
      </c>
      <c r="M6" s="19">
        <v>6</v>
      </c>
      <c r="N6" s="19">
        <v>6</v>
      </c>
      <c r="O6" s="19">
        <v>10</v>
      </c>
      <c r="P6" s="19">
        <f t="shared" si="2"/>
        <v>24.7</v>
      </c>
      <c r="Q6" s="30">
        <f t="shared" si="3"/>
        <v>40.825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2.75">
      <c r="A7" s="1">
        <v>4</v>
      </c>
      <c r="B7" s="2" t="s">
        <v>157</v>
      </c>
      <c r="C7" s="2">
        <v>5</v>
      </c>
      <c r="D7" s="2">
        <v>3</v>
      </c>
      <c r="E7" s="11">
        <v>0</v>
      </c>
      <c r="F7" s="11">
        <v>0</v>
      </c>
      <c r="G7" s="11">
        <v>0</v>
      </c>
      <c r="H7" s="11">
        <v>1</v>
      </c>
      <c r="I7" s="19">
        <f t="shared" si="0"/>
        <v>9</v>
      </c>
      <c r="J7" s="19">
        <v>0</v>
      </c>
      <c r="K7" s="30">
        <f t="shared" si="1"/>
        <v>3.375</v>
      </c>
      <c r="L7" s="19">
        <v>2.1</v>
      </c>
      <c r="M7" s="19">
        <v>0.2</v>
      </c>
      <c r="N7" s="19"/>
      <c r="O7" s="19"/>
      <c r="P7" s="19">
        <f t="shared" si="2"/>
        <v>2.3000000000000003</v>
      </c>
      <c r="Q7" s="30">
        <f t="shared" si="3"/>
        <v>5.675000000000001</v>
      </c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</row>
    <row r="8" spans="1:31" ht="12.75">
      <c r="A8" s="1">
        <v>5</v>
      </c>
      <c r="B8" s="3" t="s">
        <v>158</v>
      </c>
      <c r="C8" s="3"/>
      <c r="D8" s="3"/>
      <c r="E8" s="11"/>
      <c r="F8" s="11"/>
      <c r="G8" s="11"/>
      <c r="H8" s="11"/>
      <c r="I8" s="19">
        <f t="shared" si="0"/>
        <v>0</v>
      </c>
      <c r="J8" s="19">
        <v>0</v>
      </c>
      <c r="K8" s="30">
        <f t="shared" si="1"/>
        <v>0</v>
      </c>
      <c r="L8" s="19">
        <v>2.1</v>
      </c>
      <c r="M8" s="19">
        <v>0.2</v>
      </c>
      <c r="N8" s="19"/>
      <c r="O8" s="19"/>
      <c r="P8" s="19">
        <f t="shared" si="2"/>
        <v>2.3000000000000003</v>
      </c>
      <c r="Q8" s="30">
        <f t="shared" si="3"/>
        <v>2.3000000000000003</v>
      </c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pans="1:31" ht="13.5">
      <c r="A9" s="1">
        <v>6</v>
      </c>
      <c r="B9" s="2" t="s">
        <v>159</v>
      </c>
      <c r="C9" s="2">
        <v>0</v>
      </c>
      <c r="D9" s="2">
        <v>15</v>
      </c>
      <c r="E9" s="11">
        <v>10</v>
      </c>
      <c r="F9" s="11">
        <v>9</v>
      </c>
      <c r="G9" s="11">
        <v>10</v>
      </c>
      <c r="H9" s="11">
        <v>10</v>
      </c>
      <c r="I9" s="19">
        <f t="shared" si="0"/>
        <v>54</v>
      </c>
      <c r="J9" s="19">
        <v>0</v>
      </c>
      <c r="K9" s="30">
        <f t="shared" si="1"/>
        <v>20.25</v>
      </c>
      <c r="L9" s="19">
        <v>2.7</v>
      </c>
      <c r="M9" s="19">
        <v>5</v>
      </c>
      <c r="N9" s="19">
        <v>6</v>
      </c>
      <c r="O9" s="19">
        <v>10</v>
      </c>
      <c r="P9" s="19">
        <f t="shared" si="2"/>
        <v>23.7</v>
      </c>
      <c r="Q9" s="30">
        <f t="shared" si="3"/>
        <v>43.95</v>
      </c>
      <c r="R9" s="48" t="s">
        <v>279</v>
      </c>
      <c r="S9" s="48"/>
      <c r="T9" s="48"/>
      <c r="U9" s="48">
        <v>9</v>
      </c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1" ht="12.75">
      <c r="A10" s="1">
        <v>7</v>
      </c>
      <c r="B10" s="2" t="s">
        <v>160</v>
      </c>
      <c r="C10" s="2">
        <v>5</v>
      </c>
      <c r="D10" s="2">
        <v>14</v>
      </c>
      <c r="E10" s="11">
        <v>10</v>
      </c>
      <c r="F10" s="11">
        <v>8</v>
      </c>
      <c r="G10" s="11">
        <v>7</v>
      </c>
      <c r="H10" s="11">
        <v>11</v>
      </c>
      <c r="I10" s="19">
        <f t="shared" si="0"/>
        <v>55</v>
      </c>
      <c r="J10" s="19">
        <v>-5</v>
      </c>
      <c r="K10" s="30">
        <f t="shared" si="1"/>
        <v>18.75</v>
      </c>
      <c r="L10" s="19">
        <v>2.7</v>
      </c>
      <c r="M10" s="19">
        <v>4</v>
      </c>
      <c r="N10" s="19">
        <v>6</v>
      </c>
      <c r="O10" s="19">
        <v>10</v>
      </c>
      <c r="P10" s="19">
        <f t="shared" si="2"/>
        <v>22.7</v>
      </c>
      <c r="Q10" s="30">
        <f t="shared" si="3"/>
        <v>41.45</v>
      </c>
      <c r="R10" s="51"/>
      <c r="S10" s="51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31" ht="12.75">
      <c r="A11" s="1">
        <v>8</v>
      </c>
      <c r="B11" s="2" t="s">
        <v>161</v>
      </c>
      <c r="C11" s="2"/>
      <c r="D11" s="2"/>
      <c r="E11" s="11"/>
      <c r="F11" s="11"/>
      <c r="G11" s="11"/>
      <c r="H11" s="11"/>
      <c r="I11" s="19">
        <f t="shared" si="0"/>
        <v>0</v>
      </c>
      <c r="J11" s="19">
        <v>0</v>
      </c>
      <c r="K11" s="30">
        <f t="shared" si="1"/>
        <v>0</v>
      </c>
      <c r="L11" s="19">
        <v>0.3</v>
      </c>
      <c r="M11" s="19"/>
      <c r="N11" s="19"/>
      <c r="O11" s="19"/>
      <c r="P11" s="19">
        <f t="shared" si="2"/>
        <v>0.3</v>
      </c>
      <c r="Q11" s="30">
        <f t="shared" si="3"/>
        <v>0.3</v>
      </c>
      <c r="R11" s="51"/>
      <c r="S11" s="51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 ht="12.75">
      <c r="A12" s="1">
        <v>9</v>
      </c>
      <c r="B12" s="2" t="s">
        <v>261</v>
      </c>
      <c r="C12" s="2"/>
      <c r="D12" s="2"/>
      <c r="E12" s="11"/>
      <c r="F12" s="11"/>
      <c r="G12" s="11"/>
      <c r="H12" s="11"/>
      <c r="I12" s="19">
        <f t="shared" si="0"/>
        <v>0</v>
      </c>
      <c r="J12" s="19">
        <v>0</v>
      </c>
      <c r="K12" s="30">
        <f t="shared" si="1"/>
        <v>0</v>
      </c>
      <c r="L12" s="19">
        <v>0.9</v>
      </c>
      <c r="M12" s="19">
        <v>0.3</v>
      </c>
      <c r="N12" s="19"/>
      <c r="O12" s="19"/>
      <c r="P12" s="19">
        <f t="shared" si="2"/>
        <v>1.2</v>
      </c>
      <c r="Q12" s="30">
        <f t="shared" si="3"/>
        <v>1.2</v>
      </c>
      <c r="R12" s="51"/>
      <c r="S12" s="51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1" ht="12.75">
      <c r="A13" s="1">
        <v>10</v>
      </c>
      <c r="B13" s="2" t="s">
        <v>162</v>
      </c>
      <c r="C13" s="2">
        <v>0</v>
      </c>
      <c r="D13" s="2">
        <v>12</v>
      </c>
      <c r="E13" s="11">
        <v>10</v>
      </c>
      <c r="F13" s="11">
        <v>10</v>
      </c>
      <c r="G13" s="11">
        <v>0</v>
      </c>
      <c r="H13" s="11">
        <v>0</v>
      </c>
      <c r="I13" s="19">
        <f t="shared" si="0"/>
        <v>32</v>
      </c>
      <c r="J13" s="19">
        <v>0</v>
      </c>
      <c r="K13" s="30">
        <f t="shared" si="1"/>
        <v>12</v>
      </c>
      <c r="L13" s="19">
        <v>2.4</v>
      </c>
      <c r="M13" s="19">
        <v>2</v>
      </c>
      <c r="N13" s="19">
        <v>6</v>
      </c>
      <c r="O13" s="19">
        <v>6</v>
      </c>
      <c r="P13" s="19">
        <f t="shared" si="2"/>
        <v>16.4</v>
      </c>
      <c r="Q13" s="30">
        <f t="shared" si="3"/>
        <v>28.4</v>
      </c>
      <c r="R13" s="51"/>
      <c r="S13" s="51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31" ht="13.5">
      <c r="A14" s="1">
        <v>11</v>
      </c>
      <c r="B14" s="2" t="s">
        <v>163</v>
      </c>
      <c r="C14" s="2">
        <v>5</v>
      </c>
      <c r="D14" s="2">
        <v>13</v>
      </c>
      <c r="E14" s="11">
        <v>10</v>
      </c>
      <c r="F14" s="11">
        <v>10</v>
      </c>
      <c r="G14" s="11">
        <v>8</v>
      </c>
      <c r="H14" s="11">
        <v>12</v>
      </c>
      <c r="I14" s="19">
        <f t="shared" si="0"/>
        <v>58</v>
      </c>
      <c r="J14" s="19">
        <v>0</v>
      </c>
      <c r="K14" s="30">
        <f t="shared" si="1"/>
        <v>21.75</v>
      </c>
      <c r="L14" s="19">
        <v>2.7</v>
      </c>
      <c r="M14" s="19">
        <v>6</v>
      </c>
      <c r="N14" s="19">
        <v>6</v>
      </c>
      <c r="O14" s="19">
        <v>10</v>
      </c>
      <c r="P14" s="19">
        <f t="shared" si="2"/>
        <v>24.7</v>
      </c>
      <c r="Q14" s="19">
        <f t="shared" si="3"/>
        <v>46.45</v>
      </c>
      <c r="R14" s="48" t="s">
        <v>279</v>
      </c>
      <c r="S14" s="48"/>
      <c r="T14" s="48"/>
      <c r="U14" s="48">
        <v>10</v>
      </c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1" ht="12.75">
      <c r="A15" s="1">
        <v>12</v>
      </c>
      <c r="B15" s="2" t="s">
        <v>164</v>
      </c>
      <c r="C15" s="2">
        <v>0</v>
      </c>
      <c r="D15" s="2">
        <v>12</v>
      </c>
      <c r="E15" s="11">
        <v>0</v>
      </c>
      <c r="F15" s="11">
        <v>4</v>
      </c>
      <c r="G15" s="11">
        <v>0</v>
      </c>
      <c r="H15" s="11">
        <v>10</v>
      </c>
      <c r="I15" s="19">
        <f t="shared" si="0"/>
        <v>26</v>
      </c>
      <c r="J15" s="19">
        <v>0</v>
      </c>
      <c r="K15" s="30">
        <f t="shared" si="1"/>
        <v>9.75</v>
      </c>
      <c r="L15" s="19">
        <v>2.7</v>
      </c>
      <c r="M15" s="19">
        <v>0.2</v>
      </c>
      <c r="N15" s="19"/>
      <c r="O15" s="19"/>
      <c r="P15" s="19">
        <f t="shared" si="2"/>
        <v>2.9000000000000004</v>
      </c>
      <c r="Q15" s="30">
        <f t="shared" si="3"/>
        <v>12.65</v>
      </c>
      <c r="R15" s="51"/>
      <c r="S15" s="51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1" ht="12.75">
      <c r="A16" s="1">
        <v>13</v>
      </c>
      <c r="B16" s="2" t="s">
        <v>165</v>
      </c>
      <c r="C16" s="2"/>
      <c r="D16" s="2"/>
      <c r="E16" s="11"/>
      <c r="F16" s="11"/>
      <c r="G16" s="11"/>
      <c r="H16" s="11"/>
      <c r="I16" s="19">
        <f t="shared" si="0"/>
        <v>0</v>
      </c>
      <c r="J16" s="19">
        <v>0</v>
      </c>
      <c r="K16" s="30">
        <f t="shared" si="1"/>
        <v>0</v>
      </c>
      <c r="L16" s="19">
        <v>0.9</v>
      </c>
      <c r="M16" s="19">
        <v>0.2</v>
      </c>
      <c r="N16" s="19"/>
      <c r="O16" s="19"/>
      <c r="P16" s="19">
        <f t="shared" si="2"/>
        <v>1.1</v>
      </c>
      <c r="Q16" s="30">
        <f t="shared" si="3"/>
        <v>1.1</v>
      </c>
      <c r="R16" s="51"/>
      <c r="S16" s="51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ht="12.75">
      <c r="A17" s="1">
        <v>14</v>
      </c>
      <c r="B17" s="2" t="s">
        <v>166</v>
      </c>
      <c r="C17" s="2">
        <v>2</v>
      </c>
      <c r="D17" s="2">
        <v>9</v>
      </c>
      <c r="E17" s="11">
        <v>6</v>
      </c>
      <c r="F17" s="11">
        <v>8</v>
      </c>
      <c r="G17" s="11">
        <v>6</v>
      </c>
      <c r="H17" s="11">
        <v>7</v>
      </c>
      <c r="I17" s="19">
        <f t="shared" si="0"/>
        <v>38</v>
      </c>
      <c r="J17" s="19">
        <v>0</v>
      </c>
      <c r="K17" s="30">
        <f t="shared" si="1"/>
        <v>14.25</v>
      </c>
      <c r="L17" s="19">
        <v>2.4</v>
      </c>
      <c r="M17" s="19">
        <v>0.2</v>
      </c>
      <c r="N17" s="19"/>
      <c r="O17" s="19"/>
      <c r="P17" s="19">
        <f t="shared" si="2"/>
        <v>2.6</v>
      </c>
      <c r="Q17" s="30">
        <f t="shared" si="3"/>
        <v>16.85</v>
      </c>
      <c r="R17" s="51"/>
      <c r="S17" s="51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1:31" ht="12.75">
      <c r="A18" s="1">
        <v>15</v>
      </c>
      <c r="B18" s="2" t="s">
        <v>167</v>
      </c>
      <c r="C18" s="2">
        <v>1</v>
      </c>
      <c r="D18" s="2">
        <v>5</v>
      </c>
      <c r="E18" s="11">
        <v>10</v>
      </c>
      <c r="F18" s="11">
        <v>7</v>
      </c>
      <c r="G18" s="11">
        <v>0</v>
      </c>
      <c r="H18" s="11">
        <v>0</v>
      </c>
      <c r="I18" s="19">
        <f t="shared" si="0"/>
        <v>23</v>
      </c>
      <c r="J18" s="19">
        <v>0</v>
      </c>
      <c r="K18" s="30">
        <f t="shared" si="1"/>
        <v>8.625</v>
      </c>
      <c r="L18" s="19">
        <v>2.1</v>
      </c>
      <c r="M18" s="19"/>
      <c r="N18" s="19">
        <v>3</v>
      </c>
      <c r="O18" s="19"/>
      <c r="P18" s="19">
        <f t="shared" si="2"/>
        <v>5.1</v>
      </c>
      <c r="Q18" s="30">
        <f t="shared" si="3"/>
        <v>13.725</v>
      </c>
      <c r="R18" s="51"/>
      <c r="S18" s="51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1:31" ht="12.75">
      <c r="A19" s="1">
        <v>16</v>
      </c>
      <c r="B19" s="2" t="s">
        <v>168</v>
      </c>
      <c r="C19" s="2">
        <v>0</v>
      </c>
      <c r="D19" s="2">
        <v>7</v>
      </c>
      <c r="E19" s="11">
        <v>5</v>
      </c>
      <c r="F19" s="11">
        <v>7</v>
      </c>
      <c r="G19" s="11">
        <v>3</v>
      </c>
      <c r="H19" s="11">
        <v>3</v>
      </c>
      <c r="I19" s="19">
        <f t="shared" si="0"/>
        <v>25</v>
      </c>
      <c r="J19" s="19">
        <v>0</v>
      </c>
      <c r="K19" s="30">
        <f t="shared" si="1"/>
        <v>9.375</v>
      </c>
      <c r="L19" s="19">
        <v>2.4</v>
      </c>
      <c r="M19" s="19">
        <v>0</v>
      </c>
      <c r="N19" s="19"/>
      <c r="O19" s="19"/>
      <c r="P19" s="19">
        <f t="shared" si="2"/>
        <v>2.4</v>
      </c>
      <c r="Q19" s="30">
        <f t="shared" si="3"/>
        <v>11.775</v>
      </c>
      <c r="R19" s="51"/>
      <c r="S19" s="51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1" ht="13.5">
      <c r="A20" s="1">
        <v>17</v>
      </c>
      <c r="B20" s="2" t="s">
        <v>170</v>
      </c>
      <c r="C20" s="2">
        <v>5</v>
      </c>
      <c r="D20" s="2">
        <v>14</v>
      </c>
      <c r="E20" s="11">
        <v>12</v>
      </c>
      <c r="F20" s="11">
        <v>12</v>
      </c>
      <c r="G20" s="11">
        <v>10</v>
      </c>
      <c r="H20" s="11">
        <v>12</v>
      </c>
      <c r="I20" s="19">
        <f t="shared" si="0"/>
        <v>65</v>
      </c>
      <c r="J20" s="19">
        <v>0</v>
      </c>
      <c r="K20" s="30">
        <f t="shared" si="1"/>
        <v>24.375</v>
      </c>
      <c r="L20" s="19">
        <v>2.7</v>
      </c>
      <c r="M20" s="19">
        <v>4.5</v>
      </c>
      <c r="N20" s="19">
        <v>6</v>
      </c>
      <c r="O20" s="19">
        <v>10</v>
      </c>
      <c r="P20" s="19">
        <f t="shared" si="2"/>
        <v>23.2</v>
      </c>
      <c r="Q20" s="30">
        <f t="shared" si="3"/>
        <v>47.575</v>
      </c>
      <c r="R20" s="48" t="s">
        <v>279</v>
      </c>
      <c r="S20" s="48"/>
      <c r="T20" s="48"/>
      <c r="U20" s="48">
        <v>10</v>
      </c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pans="1:31" ht="12.75">
      <c r="A21" s="1">
        <v>18</v>
      </c>
      <c r="B21" s="2" t="s">
        <v>171</v>
      </c>
      <c r="C21" s="2"/>
      <c r="D21" s="2"/>
      <c r="E21" s="11"/>
      <c r="F21" s="11"/>
      <c r="G21" s="11"/>
      <c r="H21" s="11"/>
      <c r="I21" s="19">
        <f t="shared" si="0"/>
        <v>0</v>
      </c>
      <c r="J21" s="19">
        <v>0</v>
      </c>
      <c r="K21" s="30">
        <f t="shared" si="1"/>
        <v>0</v>
      </c>
      <c r="L21" s="19">
        <v>2.7</v>
      </c>
      <c r="M21" s="19">
        <v>0.2</v>
      </c>
      <c r="N21" s="19"/>
      <c r="O21" s="19"/>
      <c r="P21" s="19">
        <f t="shared" si="2"/>
        <v>2.9000000000000004</v>
      </c>
      <c r="Q21" s="30">
        <f t="shared" si="3"/>
        <v>2.9000000000000004</v>
      </c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1:31" ht="12.75">
      <c r="A22" s="1">
        <v>19</v>
      </c>
      <c r="B22" s="2" t="s">
        <v>172</v>
      </c>
      <c r="C22" s="16">
        <v>0</v>
      </c>
      <c r="D22" s="16">
        <v>6</v>
      </c>
      <c r="E22" s="49">
        <v>10</v>
      </c>
      <c r="F22" s="49">
        <v>14</v>
      </c>
      <c r="G22" s="49">
        <v>0</v>
      </c>
      <c r="H22" s="11">
        <v>16</v>
      </c>
      <c r="I22" s="19">
        <f t="shared" si="0"/>
        <v>46</v>
      </c>
      <c r="J22" s="29">
        <v>-5</v>
      </c>
      <c r="K22" s="30">
        <f t="shared" si="1"/>
        <v>15.375</v>
      </c>
      <c r="L22" s="29">
        <v>2.7</v>
      </c>
      <c r="M22" s="29">
        <v>2.2</v>
      </c>
      <c r="N22" s="29">
        <v>6</v>
      </c>
      <c r="O22" s="29">
        <v>7</v>
      </c>
      <c r="P22" s="19">
        <f t="shared" si="2"/>
        <v>17.9</v>
      </c>
      <c r="Q22" s="30">
        <f t="shared" si="3"/>
        <v>33.275</v>
      </c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ht="12.75">
      <c r="A23" s="1">
        <v>20</v>
      </c>
      <c r="B23" s="2" t="s">
        <v>173</v>
      </c>
      <c r="C23" s="2">
        <v>5</v>
      </c>
      <c r="D23" s="2">
        <v>14</v>
      </c>
      <c r="E23" s="11">
        <v>7</v>
      </c>
      <c r="F23" s="11">
        <v>0</v>
      </c>
      <c r="G23" s="11">
        <v>8</v>
      </c>
      <c r="H23" s="11">
        <v>0</v>
      </c>
      <c r="I23" s="19">
        <f t="shared" si="0"/>
        <v>34</v>
      </c>
      <c r="J23" s="19">
        <v>0</v>
      </c>
      <c r="K23" s="30">
        <f t="shared" si="1"/>
        <v>12.75</v>
      </c>
      <c r="L23" s="19">
        <v>2.7</v>
      </c>
      <c r="M23" s="19">
        <v>0</v>
      </c>
      <c r="N23" s="19"/>
      <c r="O23" s="19"/>
      <c r="P23" s="19">
        <f t="shared" si="2"/>
        <v>2.7</v>
      </c>
      <c r="Q23" s="30">
        <f t="shared" si="3"/>
        <v>15.45</v>
      </c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pans="1:31" ht="12.75">
      <c r="A24" s="1">
        <v>21</v>
      </c>
      <c r="B24" s="2" t="s">
        <v>174</v>
      </c>
      <c r="C24" s="2">
        <v>1</v>
      </c>
      <c r="D24" s="2">
        <v>10</v>
      </c>
      <c r="E24" s="11">
        <v>10</v>
      </c>
      <c r="F24" s="11">
        <v>7</v>
      </c>
      <c r="G24" s="11">
        <v>0</v>
      </c>
      <c r="H24" s="11">
        <v>10</v>
      </c>
      <c r="I24" s="19">
        <f t="shared" si="0"/>
        <v>38</v>
      </c>
      <c r="J24" s="19">
        <v>0</v>
      </c>
      <c r="K24" s="30">
        <f t="shared" si="1"/>
        <v>14.25</v>
      </c>
      <c r="L24" s="19">
        <v>2.7</v>
      </c>
      <c r="M24" s="19">
        <v>6</v>
      </c>
      <c r="N24" s="19">
        <v>6</v>
      </c>
      <c r="O24" s="19">
        <v>10</v>
      </c>
      <c r="P24" s="19">
        <f t="shared" si="2"/>
        <v>24.7</v>
      </c>
      <c r="Q24" s="30">
        <f t="shared" si="3"/>
        <v>38.95</v>
      </c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ht="12.75">
      <c r="A25" s="1">
        <v>22</v>
      </c>
      <c r="B25" s="2" t="s">
        <v>175</v>
      </c>
      <c r="C25" s="2">
        <v>3</v>
      </c>
      <c r="D25" s="2">
        <v>12</v>
      </c>
      <c r="E25" s="11">
        <v>7</v>
      </c>
      <c r="F25" s="11">
        <v>9</v>
      </c>
      <c r="G25" s="11">
        <v>1</v>
      </c>
      <c r="H25" s="11">
        <v>6</v>
      </c>
      <c r="I25" s="19">
        <f t="shared" si="0"/>
        <v>38</v>
      </c>
      <c r="J25" s="19">
        <v>0</v>
      </c>
      <c r="K25" s="30">
        <f t="shared" si="1"/>
        <v>14.25</v>
      </c>
      <c r="L25" s="19">
        <v>2.4</v>
      </c>
      <c r="M25" s="19">
        <v>0.1</v>
      </c>
      <c r="N25" s="19"/>
      <c r="O25" s="19"/>
      <c r="P25" s="19">
        <f t="shared" si="2"/>
        <v>2.5</v>
      </c>
      <c r="Q25" s="30">
        <f t="shared" si="3"/>
        <v>16.75</v>
      </c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1:31" ht="12.75">
      <c r="A26" s="1">
        <v>23</v>
      </c>
      <c r="B26" s="2" t="s">
        <v>243</v>
      </c>
      <c r="C26" s="16">
        <v>2</v>
      </c>
      <c r="D26" s="16">
        <v>9</v>
      </c>
      <c r="E26" s="49">
        <v>0</v>
      </c>
      <c r="F26" s="49">
        <v>0</v>
      </c>
      <c r="G26" s="49">
        <v>0</v>
      </c>
      <c r="H26" s="11">
        <v>0</v>
      </c>
      <c r="I26" s="19">
        <f t="shared" si="0"/>
        <v>11</v>
      </c>
      <c r="J26" s="19">
        <v>0</v>
      </c>
      <c r="K26" s="30">
        <f t="shared" si="1"/>
        <v>4.125</v>
      </c>
      <c r="L26" s="29">
        <v>2.1</v>
      </c>
      <c r="M26" s="29"/>
      <c r="N26" s="29">
        <v>3</v>
      </c>
      <c r="O26" s="29"/>
      <c r="P26" s="19">
        <f t="shared" si="2"/>
        <v>5.1</v>
      </c>
      <c r="Q26" s="30">
        <f t="shared" si="3"/>
        <v>9.225</v>
      </c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ht="12.75">
      <c r="A27" s="1">
        <v>24</v>
      </c>
      <c r="B27" s="2" t="s">
        <v>176</v>
      </c>
      <c r="C27" s="16">
        <v>3</v>
      </c>
      <c r="D27" s="16">
        <v>6</v>
      </c>
      <c r="E27" s="49">
        <v>2</v>
      </c>
      <c r="F27" s="49">
        <v>5</v>
      </c>
      <c r="G27" s="49">
        <v>5</v>
      </c>
      <c r="H27" s="11">
        <v>6</v>
      </c>
      <c r="I27" s="19">
        <f t="shared" si="0"/>
        <v>27</v>
      </c>
      <c r="J27" s="19">
        <v>0</v>
      </c>
      <c r="K27" s="30">
        <f t="shared" si="1"/>
        <v>10.125</v>
      </c>
      <c r="L27" s="29">
        <v>2.7</v>
      </c>
      <c r="M27" s="29">
        <v>0</v>
      </c>
      <c r="N27" s="29">
        <v>4</v>
      </c>
      <c r="O27" s="29"/>
      <c r="P27" s="19">
        <f t="shared" si="2"/>
        <v>6.7</v>
      </c>
      <c r="Q27" s="30">
        <f t="shared" si="3"/>
        <v>16.825</v>
      </c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ht="12.75">
      <c r="A28" s="1">
        <v>25</v>
      </c>
      <c r="B28" s="2" t="s">
        <v>177</v>
      </c>
      <c r="C28" s="2">
        <v>5</v>
      </c>
      <c r="D28" s="2">
        <v>6</v>
      </c>
      <c r="E28" s="11">
        <v>0</v>
      </c>
      <c r="F28" s="11">
        <v>0</v>
      </c>
      <c r="G28" s="11">
        <v>2</v>
      </c>
      <c r="H28" s="11">
        <v>0</v>
      </c>
      <c r="I28" s="19">
        <f t="shared" si="0"/>
        <v>13</v>
      </c>
      <c r="J28" s="19">
        <v>0</v>
      </c>
      <c r="K28" s="30">
        <f t="shared" si="1"/>
        <v>4.875</v>
      </c>
      <c r="L28" s="19">
        <v>2.4</v>
      </c>
      <c r="M28" s="19">
        <v>0</v>
      </c>
      <c r="N28" s="19"/>
      <c r="O28" s="19"/>
      <c r="P28" s="19">
        <f t="shared" si="2"/>
        <v>2.4</v>
      </c>
      <c r="Q28" s="30">
        <f t="shared" si="3"/>
        <v>7.275</v>
      </c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pans="1:31" ht="12.75">
      <c r="A29" s="1">
        <v>26</v>
      </c>
      <c r="B29" s="2" t="s">
        <v>178</v>
      </c>
      <c r="C29" s="2"/>
      <c r="D29" s="2"/>
      <c r="E29" s="11"/>
      <c r="F29" s="11"/>
      <c r="G29" s="11"/>
      <c r="H29" s="11"/>
      <c r="I29" s="19">
        <f t="shared" si="0"/>
        <v>0</v>
      </c>
      <c r="J29" s="19">
        <v>0</v>
      </c>
      <c r="K29" s="30">
        <f t="shared" si="1"/>
        <v>0</v>
      </c>
      <c r="L29" s="19">
        <v>0.3</v>
      </c>
      <c r="M29" s="19"/>
      <c r="N29" s="19"/>
      <c r="O29" s="19"/>
      <c r="P29" s="19">
        <f t="shared" si="2"/>
        <v>0.3</v>
      </c>
      <c r="Q29" s="30">
        <f t="shared" si="3"/>
        <v>0.3</v>
      </c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1:31" ht="12.75">
      <c r="A30" s="1">
        <v>27</v>
      </c>
      <c r="B30" s="2" t="s">
        <v>179</v>
      </c>
      <c r="C30" s="2">
        <v>5</v>
      </c>
      <c r="D30" s="2">
        <v>5</v>
      </c>
      <c r="E30" s="11">
        <v>2</v>
      </c>
      <c r="F30" s="11">
        <v>6</v>
      </c>
      <c r="G30" s="11">
        <v>1</v>
      </c>
      <c r="H30" s="11">
        <v>0</v>
      </c>
      <c r="I30" s="19">
        <f t="shared" si="0"/>
        <v>19</v>
      </c>
      <c r="J30" s="19">
        <v>0</v>
      </c>
      <c r="K30" s="30">
        <f t="shared" si="1"/>
        <v>7.125</v>
      </c>
      <c r="L30" s="19">
        <v>2.7</v>
      </c>
      <c r="M30" s="19">
        <v>0.2</v>
      </c>
      <c r="N30" s="19">
        <v>6</v>
      </c>
      <c r="O30" s="19"/>
      <c r="P30" s="19">
        <f t="shared" si="2"/>
        <v>8.9</v>
      </c>
      <c r="Q30" s="30">
        <f t="shared" si="3"/>
        <v>16.025</v>
      </c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  <row r="31" spans="1:31" ht="12.75">
      <c r="A31" s="1">
        <v>28</v>
      </c>
      <c r="B31" s="2" t="s">
        <v>180</v>
      </c>
      <c r="C31" s="2">
        <v>0</v>
      </c>
      <c r="D31" s="2">
        <v>3</v>
      </c>
      <c r="E31" s="11">
        <v>0</v>
      </c>
      <c r="F31" s="11">
        <v>0</v>
      </c>
      <c r="G31" s="11">
        <v>0</v>
      </c>
      <c r="H31" s="11">
        <v>5</v>
      </c>
      <c r="I31" s="19">
        <f t="shared" si="0"/>
        <v>8</v>
      </c>
      <c r="J31" s="19">
        <v>0</v>
      </c>
      <c r="K31" s="30">
        <f t="shared" si="1"/>
        <v>3</v>
      </c>
      <c r="L31" s="19">
        <v>2.1</v>
      </c>
      <c r="M31" s="19"/>
      <c r="N31" s="19">
        <v>3</v>
      </c>
      <c r="O31" s="19"/>
      <c r="P31" s="19">
        <f t="shared" si="2"/>
        <v>5.1</v>
      </c>
      <c r="Q31" s="30">
        <f t="shared" si="3"/>
        <v>8.1</v>
      </c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pans="1:31" ht="12.75">
      <c r="A32" s="1">
        <v>29</v>
      </c>
      <c r="B32" s="2" t="s">
        <v>181</v>
      </c>
      <c r="C32" s="2">
        <v>0</v>
      </c>
      <c r="D32" s="2">
        <v>15</v>
      </c>
      <c r="E32" s="11">
        <v>6</v>
      </c>
      <c r="F32" s="11">
        <v>9</v>
      </c>
      <c r="G32" s="11">
        <v>10</v>
      </c>
      <c r="H32" s="11">
        <v>6</v>
      </c>
      <c r="I32" s="19">
        <f t="shared" si="0"/>
        <v>46</v>
      </c>
      <c r="J32" s="19">
        <v>0</v>
      </c>
      <c r="K32" s="30">
        <f t="shared" si="1"/>
        <v>17.25</v>
      </c>
      <c r="L32" s="19">
        <v>2.7</v>
      </c>
      <c r="M32" s="19">
        <v>4</v>
      </c>
      <c r="N32" s="19">
        <v>5</v>
      </c>
      <c r="O32" s="19">
        <v>10</v>
      </c>
      <c r="P32" s="19">
        <f t="shared" si="2"/>
        <v>21.7</v>
      </c>
      <c r="Q32" s="30">
        <f t="shared" si="3"/>
        <v>38.95</v>
      </c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pans="1:31" ht="12.75">
      <c r="A33" s="1">
        <v>30</v>
      </c>
      <c r="B33" s="2" t="s">
        <v>182</v>
      </c>
      <c r="C33" s="2">
        <v>3</v>
      </c>
      <c r="D33" s="2">
        <v>15</v>
      </c>
      <c r="E33" s="11">
        <v>0</v>
      </c>
      <c r="F33" s="11">
        <v>5</v>
      </c>
      <c r="G33" s="11">
        <v>10</v>
      </c>
      <c r="H33" s="11">
        <v>10</v>
      </c>
      <c r="I33" s="19">
        <f t="shared" si="0"/>
        <v>43</v>
      </c>
      <c r="J33" s="19">
        <v>0</v>
      </c>
      <c r="K33" s="30">
        <f t="shared" si="1"/>
        <v>16.125</v>
      </c>
      <c r="L33" s="19">
        <v>2.7</v>
      </c>
      <c r="M33" s="19">
        <v>2.15</v>
      </c>
      <c r="N33" s="19">
        <v>6</v>
      </c>
      <c r="O33" s="19"/>
      <c r="P33" s="19">
        <f t="shared" si="2"/>
        <v>10.85</v>
      </c>
      <c r="Q33" s="30">
        <f t="shared" si="3"/>
        <v>26.975</v>
      </c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pans="1:31" ht="12.75">
      <c r="A34" s="1">
        <v>31</v>
      </c>
      <c r="B34" s="2" t="s">
        <v>264</v>
      </c>
      <c r="C34" s="2">
        <v>1</v>
      </c>
      <c r="D34" s="2">
        <v>2</v>
      </c>
      <c r="E34" s="11">
        <v>0</v>
      </c>
      <c r="F34" s="11">
        <v>5</v>
      </c>
      <c r="G34" s="11">
        <v>0</v>
      </c>
      <c r="H34" s="11">
        <v>0</v>
      </c>
      <c r="I34" s="19">
        <f t="shared" si="0"/>
        <v>8</v>
      </c>
      <c r="J34" s="19">
        <v>0</v>
      </c>
      <c r="K34" s="30">
        <f t="shared" si="1"/>
        <v>3</v>
      </c>
      <c r="L34" s="19">
        <v>2.1</v>
      </c>
      <c r="M34" s="19">
        <v>0.2</v>
      </c>
      <c r="N34" s="19">
        <v>3</v>
      </c>
      <c r="O34" s="19"/>
      <c r="P34" s="19">
        <f t="shared" si="2"/>
        <v>5.300000000000001</v>
      </c>
      <c r="Q34" s="30">
        <f t="shared" si="3"/>
        <v>8.3</v>
      </c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ht="12.75">
      <c r="K35" s="52"/>
    </row>
  </sheetData>
  <mergeCells count="1">
    <mergeCell ref="C2:K2"/>
  </mergeCells>
  <printOptions/>
  <pageMargins left="0.75" right="0.75" top="0.32" bottom="0.29" header="0.17" footer="0.1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36"/>
  <sheetViews>
    <sheetView workbookViewId="0" topLeftCell="D1">
      <selection activeCell="R24" sqref="R24:U24"/>
    </sheetView>
  </sheetViews>
  <sheetFormatPr defaultColWidth="9.00390625" defaultRowHeight="12.75"/>
  <cols>
    <col min="1" max="1" width="4.00390625" style="0" customWidth="1"/>
    <col min="2" max="2" width="34.125" style="0" customWidth="1"/>
    <col min="3" max="3" width="4.75390625" style="0" customWidth="1"/>
    <col min="4" max="4" width="4.00390625" style="0" customWidth="1"/>
    <col min="5" max="8" width="4.25390625" style="14" customWidth="1"/>
    <col min="9" max="9" width="6.625" style="5" customWidth="1"/>
    <col min="10" max="10" width="6.875" style="5" customWidth="1"/>
    <col min="11" max="11" width="6.00390625" style="5" bestFit="1" customWidth="1"/>
    <col min="12" max="12" width="9.125" style="5" customWidth="1"/>
    <col min="13" max="13" width="12.25390625" style="5" customWidth="1"/>
    <col min="14" max="14" width="7.00390625" style="5" bestFit="1" customWidth="1"/>
    <col min="15" max="15" width="4.75390625" style="5" customWidth="1"/>
    <col min="16" max="16" width="16.375" style="5" customWidth="1"/>
    <col min="17" max="17" width="6.625" style="5" bestFit="1" customWidth="1"/>
    <col min="18" max="30" width="3.25390625" style="5" customWidth="1"/>
  </cols>
  <sheetData>
    <row r="1" spans="1:11" s="53" customFormat="1" ht="16.5" customHeight="1">
      <c r="A1" s="53" t="s">
        <v>280</v>
      </c>
      <c r="C1" s="54"/>
      <c r="D1" s="54"/>
      <c r="E1" s="54"/>
      <c r="F1" s="54"/>
      <c r="G1" s="54"/>
      <c r="H1" s="54"/>
      <c r="I1" s="54"/>
      <c r="J1" s="54"/>
      <c r="K1" s="54"/>
    </row>
    <row r="2" spans="1:38" s="5" customFormat="1" ht="15.75">
      <c r="A2" s="33" t="s">
        <v>257</v>
      </c>
      <c r="B2" s="19"/>
      <c r="C2" s="74" t="s">
        <v>274</v>
      </c>
      <c r="D2" s="75"/>
      <c r="E2" s="75"/>
      <c r="F2" s="75"/>
      <c r="G2" s="75"/>
      <c r="H2" s="75"/>
      <c r="I2" s="75"/>
      <c r="J2" s="75"/>
      <c r="K2" s="76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40"/>
      <c r="Y2" s="40"/>
      <c r="Z2" s="40"/>
      <c r="AA2" s="40"/>
      <c r="AB2" s="40"/>
      <c r="AC2" s="40"/>
      <c r="AD2" s="31"/>
      <c r="AE2" s="41"/>
      <c r="AF2" s="41"/>
      <c r="AG2" s="31"/>
      <c r="AH2" s="31"/>
      <c r="AI2" s="31"/>
      <c r="AJ2" s="31"/>
      <c r="AK2" s="31"/>
      <c r="AL2" s="31"/>
    </row>
    <row r="3" spans="1:38" s="13" customFormat="1" ht="15.75">
      <c r="A3" s="26"/>
      <c r="B3" s="18"/>
      <c r="C3" s="55">
        <v>1</v>
      </c>
      <c r="D3" s="55">
        <v>2</v>
      </c>
      <c r="E3" s="55" t="s">
        <v>267</v>
      </c>
      <c r="F3" s="55" t="s">
        <v>268</v>
      </c>
      <c r="G3" s="55" t="s">
        <v>269</v>
      </c>
      <c r="H3" s="55" t="s">
        <v>270</v>
      </c>
      <c r="I3" s="55" t="s">
        <v>271</v>
      </c>
      <c r="J3" s="55" t="s">
        <v>272</v>
      </c>
      <c r="K3" s="55" t="s">
        <v>273</v>
      </c>
      <c r="L3" s="55" t="s">
        <v>275</v>
      </c>
      <c r="M3" s="55" t="s">
        <v>282</v>
      </c>
      <c r="N3" s="55" t="s">
        <v>276</v>
      </c>
      <c r="O3" s="55" t="s">
        <v>283</v>
      </c>
      <c r="P3" s="55" t="s">
        <v>277</v>
      </c>
      <c r="Q3" s="56" t="s">
        <v>271</v>
      </c>
      <c r="R3" s="18"/>
      <c r="S3" s="18"/>
      <c r="T3" s="18"/>
      <c r="U3" s="18"/>
      <c r="V3" s="18"/>
      <c r="W3" s="18"/>
      <c r="X3" s="17"/>
      <c r="Y3" s="17"/>
      <c r="Z3" s="17"/>
      <c r="AA3" s="17"/>
      <c r="AB3" s="17"/>
      <c r="AC3" s="17"/>
      <c r="AD3" s="43"/>
      <c r="AE3" s="43"/>
      <c r="AF3" s="43"/>
      <c r="AG3" s="43"/>
      <c r="AH3" s="17"/>
      <c r="AI3" s="17"/>
      <c r="AJ3" s="17"/>
      <c r="AK3" s="17"/>
      <c r="AL3" s="17"/>
    </row>
    <row r="4" spans="1:30" ht="15.75">
      <c r="A4" s="1">
        <v>1</v>
      </c>
      <c r="B4" s="2" t="s">
        <v>183</v>
      </c>
      <c r="C4" s="20">
        <v>3</v>
      </c>
      <c r="D4" s="20">
        <v>15</v>
      </c>
      <c r="E4" s="21">
        <v>0</v>
      </c>
      <c r="F4" s="21">
        <v>0</v>
      </c>
      <c r="G4" s="21">
        <v>2</v>
      </c>
      <c r="H4" s="21">
        <v>7</v>
      </c>
      <c r="I4" s="21">
        <f>SUM(C4:H4)</f>
        <v>27</v>
      </c>
      <c r="J4" s="21">
        <v>0</v>
      </c>
      <c r="K4" s="30">
        <f>(I4+J4)*3/8</f>
        <v>10.125</v>
      </c>
      <c r="L4" s="21">
        <v>2.4</v>
      </c>
      <c r="M4" s="21">
        <v>1</v>
      </c>
      <c r="N4" s="21">
        <v>6</v>
      </c>
      <c r="O4" s="21">
        <v>0</v>
      </c>
      <c r="P4" s="19">
        <f>L4+M4+N4+O4</f>
        <v>9.4</v>
      </c>
      <c r="Q4" s="32">
        <f aca="true" t="shared" si="0" ref="Q4:Q35">K4+L4+M4+N4+O4</f>
        <v>19.525</v>
      </c>
      <c r="R4" s="19"/>
      <c r="S4" s="19"/>
      <c r="T4" s="19"/>
      <c r="U4" s="19"/>
      <c r="V4" s="19"/>
      <c r="W4" s="19"/>
      <c r="X4" s="19"/>
      <c r="Y4" s="27"/>
      <c r="Z4" s="9"/>
      <c r="AA4" s="9"/>
      <c r="AB4" s="9"/>
      <c r="AC4" s="9"/>
      <c r="AD4" s="9"/>
    </row>
    <row r="5" spans="1:30" ht="15.75">
      <c r="A5" s="1">
        <v>2</v>
      </c>
      <c r="B5" s="4" t="s">
        <v>184</v>
      </c>
      <c r="C5" s="22">
        <v>3</v>
      </c>
      <c r="D5" s="22">
        <v>9</v>
      </c>
      <c r="E5" s="21">
        <v>0</v>
      </c>
      <c r="F5" s="21">
        <v>0</v>
      </c>
      <c r="G5" s="21">
        <v>0</v>
      </c>
      <c r="H5" s="21">
        <v>0</v>
      </c>
      <c r="I5" s="21">
        <f aca="true" t="shared" si="1" ref="I5:I35">SUM(C5:H5)</f>
        <v>12</v>
      </c>
      <c r="J5" s="21">
        <v>0</v>
      </c>
      <c r="K5" s="30">
        <f aca="true" t="shared" si="2" ref="K5:K35">(I5+J5)*3/8</f>
        <v>4.5</v>
      </c>
      <c r="L5" s="21">
        <v>1.5</v>
      </c>
      <c r="M5" s="21">
        <v>1</v>
      </c>
      <c r="N5" s="21">
        <v>0</v>
      </c>
      <c r="O5" s="21">
        <v>0</v>
      </c>
      <c r="P5" s="19">
        <f aca="true" t="shared" si="3" ref="P5:P35">L5+M5+N5+O5</f>
        <v>2.5</v>
      </c>
      <c r="Q5" s="32">
        <f t="shared" si="0"/>
        <v>7</v>
      </c>
      <c r="R5" s="19"/>
      <c r="S5" s="19"/>
      <c r="T5" s="19"/>
      <c r="U5" s="19"/>
      <c r="V5" s="19"/>
      <c r="W5" s="19"/>
      <c r="X5" s="19"/>
      <c r="Y5" s="27"/>
      <c r="Z5" s="9"/>
      <c r="AA5" s="9"/>
      <c r="AB5" s="9"/>
      <c r="AC5" s="9"/>
      <c r="AD5" s="9"/>
    </row>
    <row r="6" spans="1:30" ht="15.75">
      <c r="A6" s="1">
        <v>3</v>
      </c>
      <c r="B6" s="2" t="s">
        <v>185</v>
      </c>
      <c r="C6" s="20">
        <v>1</v>
      </c>
      <c r="D6" s="20">
        <v>15</v>
      </c>
      <c r="E6" s="21">
        <v>12</v>
      </c>
      <c r="F6" s="21">
        <v>11</v>
      </c>
      <c r="G6" s="21">
        <v>10</v>
      </c>
      <c r="H6" s="21">
        <v>10</v>
      </c>
      <c r="I6" s="21">
        <f t="shared" si="1"/>
        <v>59</v>
      </c>
      <c r="J6" s="21">
        <v>0</v>
      </c>
      <c r="K6" s="30">
        <f t="shared" si="2"/>
        <v>22.125</v>
      </c>
      <c r="L6" s="21">
        <v>2.7</v>
      </c>
      <c r="M6" s="21">
        <v>2.4</v>
      </c>
      <c r="N6" s="21">
        <v>6</v>
      </c>
      <c r="O6" s="21">
        <v>6</v>
      </c>
      <c r="P6" s="19">
        <f t="shared" si="3"/>
        <v>17.1</v>
      </c>
      <c r="Q6" s="32">
        <f t="shared" si="0"/>
        <v>39.224999999999994</v>
      </c>
      <c r="R6" s="19"/>
      <c r="S6" s="19"/>
      <c r="T6" s="19"/>
      <c r="U6" s="19"/>
      <c r="V6" s="19"/>
      <c r="W6" s="19"/>
      <c r="X6" s="19"/>
      <c r="Y6" s="27"/>
      <c r="Z6" s="9"/>
      <c r="AA6" s="9"/>
      <c r="AB6" s="9"/>
      <c r="AC6" s="9"/>
      <c r="AD6" s="9"/>
    </row>
    <row r="7" spans="1:30" ht="15.75">
      <c r="A7" s="1">
        <v>4</v>
      </c>
      <c r="B7" s="2" t="s">
        <v>186</v>
      </c>
      <c r="C7" s="20">
        <v>0</v>
      </c>
      <c r="D7" s="20">
        <v>0</v>
      </c>
      <c r="E7" s="21">
        <v>0</v>
      </c>
      <c r="F7" s="21">
        <v>0</v>
      </c>
      <c r="G7" s="21">
        <v>0</v>
      </c>
      <c r="H7" s="21">
        <v>0</v>
      </c>
      <c r="I7" s="21">
        <f t="shared" si="1"/>
        <v>0</v>
      </c>
      <c r="J7" s="21">
        <v>0</v>
      </c>
      <c r="K7" s="30">
        <f t="shared" si="2"/>
        <v>0</v>
      </c>
      <c r="L7" s="21">
        <v>0.3</v>
      </c>
      <c r="M7" s="21">
        <v>0</v>
      </c>
      <c r="N7" s="21">
        <v>0</v>
      </c>
      <c r="O7" s="21">
        <v>0</v>
      </c>
      <c r="P7" s="19">
        <f t="shared" si="3"/>
        <v>0.3</v>
      </c>
      <c r="Q7" s="32">
        <f t="shared" si="0"/>
        <v>0.3</v>
      </c>
      <c r="R7" s="19"/>
      <c r="S7" s="19"/>
      <c r="T7" s="19"/>
      <c r="U7" s="19"/>
      <c r="V7" s="19"/>
      <c r="W7" s="19"/>
      <c r="X7" s="19"/>
      <c r="Y7" s="27"/>
      <c r="Z7" s="9"/>
      <c r="AA7" s="9"/>
      <c r="AB7" s="9"/>
      <c r="AC7" s="9"/>
      <c r="AD7" s="9"/>
    </row>
    <row r="8" spans="1:30" s="69" customFormat="1" ht="15.75">
      <c r="A8" s="1">
        <v>5</v>
      </c>
      <c r="B8" s="4" t="s">
        <v>187</v>
      </c>
      <c r="C8" s="22">
        <v>5</v>
      </c>
      <c r="D8" s="22">
        <v>15</v>
      </c>
      <c r="E8" s="65">
        <v>10</v>
      </c>
      <c r="F8" s="65">
        <v>7</v>
      </c>
      <c r="G8" s="65">
        <v>10</v>
      </c>
      <c r="H8" s="65">
        <v>5</v>
      </c>
      <c r="I8" s="65">
        <f t="shared" si="1"/>
        <v>52</v>
      </c>
      <c r="J8" s="65">
        <v>0</v>
      </c>
      <c r="K8" s="63">
        <f t="shared" si="2"/>
        <v>19.5</v>
      </c>
      <c r="L8" s="65">
        <v>2.7</v>
      </c>
      <c r="M8" s="65">
        <v>6</v>
      </c>
      <c r="N8" s="65">
        <v>6</v>
      </c>
      <c r="O8" s="65">
        <v>10</v>
      </c>
      <c r="P8" s="62">
        <f t="shared" si="3"/>
        <v>24.7</v>
      </c>
      <c r="Q8" s="66">
        <f t="shared" si="0"/>
        <v>44.2</v>
      </c>
      <c r="R8" s="72" t="s">
        <v>279</v>
      </c>
      <c r="S8" s="72"/>
      <c r="T8" s="72"/>
      <c r="U8" s="72">
        <v>9</v>
      </c>
      <c r="V8" s="62"/>
      <c r="W8" s="62"/>
      <c r="X8" s="62"/>
      <c r="Y8" s="67"/>
      <c r="Z8" s="68"/>
      <c r="AA8" s="68"/>
      <c r="AB8" s="68"/>
      <c r="AC8" s="68"/>
      <c r="AD8" s="68"/>
    </row>
    <row r="9" spans="1:30" ht="15.75">
      <c r="A9" s="1">
        <v>6</v>
      </c>
      <c r="B9" s="2" t="s">
        <v>188</v>
      </c>
      <c r="C9" s="20">
        <v>0</v>
      </c>
      <c r="D9" s="20">
        <v>11</v>
      </c>
      <c r="E9" s="21">
        <v>0</v>
      </c>
      <c r="F9" s="21">
        <v>11</v>
      </c>
      <c r="G9" s="21">
        <v>0</v>
      </c>
      <c r="H9" s="21">
        <v>2</v>
      </c>
      <c r="I9" s="21">
        <f t="shared" si="1"/>
        <v>24</v>
      </c>
      <c r="J9" s="21">
        <v>0</v>
      </c>
      <c r="K9" s="30">
        <f t="shared" si="2"/>
        <v>9</v>
      </c>
      <c r="L9" s="21">
        <v>2.1</v>
      </c>
      <c r="M9" s="21">
        <v>1</v>
      </c>
      <c r="N9" s="21">
        <v>6</v>
      </c>
      <c r="O9" s="21">
        <v>0</v>
      </c>
      <c r="P9" s="19">
        <f t="shared" si="3"/>
        <v>9.1</v>
      </c>
      <c r="Q9" s="32">
        <f t="shared" si="0"/>
        <v>18.1</v>
      </c>
      <c r="R9" s="19"/>
      <c r="S9" s="19"/>
      <c r="T9" s="19"/>
      <c r="U9" s="19"/>
      <c r="V9" s="19"/>
      <c r="W9" s="19"/>
      <c r="X9" s="19"/>
      <c r="Y9" s="27"/>
      <c r="Z9" s="9"/>
      <c r="AA9" s="9"/>
      <c r="AB9" s="9"/>
      <c r="AC9" s="9"/>
      <c r="AD9" s="9"/>
    </row>
    <row r="10" spans="1:30" ht="15.75">
      <c r="A10" s="1">
        <v>7</v>
      </c>
      <c r="B10" s="3" t="s">
        <v>189</v>
      </c>
      <c r="C10" s="57">
        <v>5</v>
      </c>
      <c r="D10" s="23">
        <v>12</v>
      </c>
      <c r="E10" s="21">
        <v>8</v>
      </c>
      <c r="F10" s="21">
        <v>10</v>
      </c>
      <c r="G10" s="21">
        <v>0</v>
      </c>
      <c r="H10" s="21">
        <v>2</v>
      </c>
      <c r="I10" s="21">
        <f t="shared" si="1"/>
        <v>37</v>
      </c>
      <c r="J10" s="21">
        <v>0</v>
      </c>
      <c r="K10" s="30">
        <f t="shared" si="2"/>
        <v>13.875</v>
      </c>
      <c r="L10" s="21">
        <v>2.4</v>
      </c>
      <c r="M10" s="21">
        <v>2.5</v>
      </c>
      <c r="N10" s="21">
        <v>3</v>
      </c>
      <c r="O10" s="21">
        <v>10</v>
      </c>
      <c r="P10" s="19">
        <f t="shared" si="3"/>
        <v>17.9</v>
      </c>
      <c r="Q10" s="32">
        <f t="shared" si="0"/>
        <v>31.775</v>
      </c>
      <c r="R10" s="19"/>
      <c r="S10" s="19"/>
      <c r="T10" s="19"/>
      <c r="U10" s="19"/>
      <c r="V10" s="19"/>
      <c r="W10" s="19"/>
      <c r="X10" s="19"/>
      <c r="Y10" s="27"/>
      <c r="Z10" s="9"/>
      <c r="AA10" s="9"/>
      <c r="AB10" s="9"/>
      <c r="AC10" s="9"/>
      <c r="AD10" s="9"/>
    </row>
    <row r="11" spans="1:30" ht="15.75">
      <c r="A11" s="1">
        <v>8</v>
      </c>
      <c r="B11" s="2" t="s">
        <v>190</v>
      </c>
      <c r="C11" s="20">
        <v>4</v>
      </c>
      <c r="D11" s="20">
        <v>15</v>
      </c>
      <c r="E11" s="21">
        <v>5</v>
      </c>
      <c r="F11" s="21">
        <v>8</v>
      </c>
      <c r="G11" s="21">
        <v>8</v>
      </c>
      <c r="H11" s="21">
        <v>11</v>
      </c>
      <c r="I11" s="21">
        <f t="shared" si="1"/>
        <v>51</v>
      </c>
      <c r="J11" s="21">
        <v>0</v>
      </c>
      <c r="K11" s="30">
        <f t="shared" si="2"/>
        <v>19.125</v>
      </c>
      <c r="L11" s="21">
        <v>2.4</v>
      </c>
      <c r="M11" s="21">
        <v>1.5</v>
      </c>
      <c r="N11" s="21">
        <v>6</v>
      </c>
      <c r="O11" s="21">
        <v>0</v>
      </c>
      <c r="P11" s="19">
        <f t="shared" si="3"/>
        <v>9.9</v>
      </c>
      <c r="Q11" s="32">
        <f t="shared" si="0"/>
        <v>29.025</v>
      </c>
      <c r="R11" s="19"/>
      <c r="S11" s="19"/>
      <c r="T11" s="19"/>
      <c r="U11" s="19"/>
      <c r="V11" s="19"/>
      <c r="W11" s="19"/>
      <c r="X11" s="19"/>
      <c r="Y11" s="27"/>
      <c r="Z11" s="9"/>
      <c r="AA11" s="9"/>
      <c r="AB11" s="9"/>
      <c r="AC11" s="9"/>
      <c r="AD11" s="9"/>
    </row>
    <row r="12" spans="1:30" ht="15.75">
      <c r="A12" s="1">
        <v>9</v>
      </c>
      <c r="B12" s="2" t="s">
        <v>191</v>
      </c>
      <c r="C12" s="20">
        <v>0</v>
      </c>
      <c r="D12" s="20">
        <v>0</v>
      </c>
      <c r="E12" s="21">
        <v>0</v>
      </c>
      <c r="F12" s="21">
        <v>0</v>
      </c>
      <c r="G12" s="21">
        <v>0</v>
      </c>
      <c r="H12" s="21">
        <v>0</v>
      </c>
      <c r="I12" s="21">
        <f t="shared" si="1"/>
        <v>0</v>
      </c>
      <c r="J12" s="21">
        <v>0</v>
      </c>
      <c r="K12" s="30">
        <f t="shared" si="2"/>
        <v>0</v>
      </c>
      <c r="L12" s="21">
        <v>2.1</v>
      </c>
      <c r="M12" s="21">
        <v>1</v>
      </c>
      <c r="N12" s="21">
        <v>0</v>
      </c>
      <c r="O12" s="21">
        <v>0</v>
      </c>
      <c r="P12" s="19">
        <f t="shared" si="3"/>
        <v>3.1</v>
      </c>
      <c r="Q12" s="32">
        <f t="shared" si="0"/>
        <v>3.1</v>
      </c>
      <c r="R12" s="19"/>
      <c r="S12" s="19"/>
      <c r="T12" s="19"/>
      <c r="U12" s="19"/>
      <c r="V12" s="19"/>
      <c r="W12" s="19"/>
      <c r="X12" s="19"/>
      <c r="Y12" s="27"/>
      <c r="Z12" s="9"/>
      <c r="AA12" s="9"/>
      <c r="AB12" s="9"/>
      <c r="AC12" s="9"/>
      <c r="AD12" s="9"/>
    </row>
    <row r="13" spans="1:30" ht="15.75">
      <c r="A13" s="1">
        <v>10</v>
      </c>
      <c r="B13" s="2" t="s">
        <v>192</v>
      </c>
      <c r="C13" s="20">
        <v>3</v>
      </c>
      <c r="D13" s="20">
        <v>4</v>
      </c>
      <c r="E13" s="21">
        <v>0</v>
      </c>
      <c r="F13" s="21">
        <v>5</v>
      </c>
      <c r="G13" s="21">
        <v>0</v>
      </c>
      <c r="H13" s="21">
        <v>2</v>
      </c>
      <c r="I13" s="21">
        <f t="shared" si="1"/>
        <v>14</v>
      </c>
      <c r="J13" s="21">
        <v>0</v>
      </c>
      <c r="K13" s="30">
        <f t="shared" si="2"/>
        <v>5.25</v>
      </c>
      <c r="L13" s="21">
        <v>2.1</v>
      </c>
      <c r="M13" s="21">
        <v>1</v>
      </c>
      <c r="N13" s="21">
        <v>3</v>
      </c>
      <c r="O13" s="21">
        <v>10</v>
      </c>
      <c r="P13" s="19">
        <f t="shared" si="3"/>
        <v>16.1</v>
      </c>
      <c r="Q13" s="32">
        <f t="shared" si="0"/>
        <v>21.35</v>
      </c>
      <c r="R13" s="19"/>
      <c r="S13" s="19"/>
      <c r="T13" s="19"/>
      <c r="U13" s="19"/>
      <c r="V13" s="19"/>
      <c r="W13" s="19"/>
      <c r="X13" s="19"/>
      <c r="Y13" s="27"/>
      <c r="Z13" s="9"/>
      <c r="AA13" s="9"/>
      <c r="AB13" s="9"/>
      <c r="AC13" s="9"/>
      <c r="AD13" s="9"/>
    </row>
    <row r="14" spans="1:30" ht="15.75">
      <c r="A14" s="1">
        <v>11</v>
      </c>
      <c r="B14" s="2" t="s">
        <v>244</v>
      </c>
      <c r="C14" s="20">
        <v>2</v>
      </c>
      <c r="D14" s="20">
        <v>0</v>
      </c>
      <c r="E14" s="21">
        <v>0</v>
      </c>
      <c r="F14" s="21">
        <v>0</v>
      </c>
      <c r="G14" s="21">
        <v>0</v>
      </c>
      <c r="H14" s="21">
        <v>0</v>
      </c>
      <c r="I14" s="21">
        <f t="shared" si="1"/>
        <v>2</v>
      </c>
      <c r="J14" s="21">
        <v>0</v>
      </c>
      <c r="K14" s="30">
        <f t="shared" si="2"/>
        <v>0.75</v>
      </c>
      <c r="L14" s="21">
        <v>0.6</v>
      </c>
      <c r="M14" s="21">
        <v>0</v>
      </c>
      <c r="N14" s="21">
        <v>0</v>
      </c>
      <c r="O14" s="21">
        <v>0</v>
      </c>
      <c r="P14" s="19">
        <f t="shared" si="3"/>
        <v>0.6</v>
      </c>
      <c r="Q14" s="32">
        <f t="shared" si="0"/>
        <v>1.35</v>
      </c>
      <c r="R14" s="19"/>
      <c r="S14" s="19"/>
      <c r="T14" s="19"/>
      <c r="U14" s="19"/>
      <c r="V14" s="19"/>
      <c r="W14" s="19"/>
      <c r="X14" s="19"/>
      <c r="Y14" s="27"/>
      <c r="Z14" s="9"/>
      <c r="AA14" s="9"/>
      <c r="AB14" s="9"/>
      <c r="AC14" s="9"/>
      <c r="AD14" s="9"/>
    </row>
    <row r="15" spans="1:30" ht="15.75">
      <c r="A15" s="1">
        <v>12</v>
      </c>
      <c r="B15" s="2" t="s">
        <v>193</v>
      </c>
      <c r="C15" s="20">
        <v>5</v>
      </c>
      <c r="D15" s="20">
        <v>15</v>
      </c>
      <c r="E15" s="21">
        <v>5</v>
      </c>
      <c r="F15" s="21">
        <v>3</v>
      </c>
      <c r="G15" s="21">
        <v>5</v>
      </c>
      <c r="H15" s="21">
        <v>8</v>
      </c>
      <c r="I15" s="21">
        <f t="shared" si="1"/>
        <v>41</v>
      </c>
      <c r="J15" s="21">
        <v>0</v>
      </c>
      <c r="K15" s="30">
        <f t="shared" si="2"/>
        <v>15.375</v>
      </c>
      <c r="L15" s="21">
        <v>2.7</v>
      </c>
      <c r="M15" s="21">
        <v>1</v>
      </c>
      <c r="N15" s="21">
        <v>5</v>
      </c>
      <c r="O15" s="21">
        <v>0</v>
      </c>
      <c r="P15" s="19">
        <f t="shared" si="3"/>
        <v>8.7</v>
      </c>
      <c r="Q15" s="32">
        <f t="shared" si="0"/>
        <v>24.075</v>
      </c>
      <c r="R15" s="19"/>
      <c r="S15" s="19"/>
      <c r="T15" s="19"/>
      <c r="U15" s="19"/>
      <c r="V15" s="19"/>
      <c r="W15" s="19"/>
      <c r="X15" s="19"/>
      <c r="Y15" s="27"/>
      <c r="Z15" s="9"/>
      <c r="AA15" s="9"/>
      <c r="AB15" s="9"/>
      <c r="AC15" s="9"/>
      <c r="AD15" s="9"/>
    </row>
    <row r="16" spans="1:30" ht="15.75">
      <c r="A16" s="1">
        <v>13</v>
      </c>
      <c r="B16" s="2" t="s">
        <v>194</v>
      </c>
      <c r="C16" s="20">
        <v>2</v>
      </c>
      <c r="D16" s="20">
        <v>6</v>
      </c>
      <c r="E16" s="21">
        <v>5</v>
      </c>
      <c r="F16" s="21">
        <v>0</v>
      </c>
      <c r="G16" s="21">
        <v>0</v>
      </c>
      <c r="H16" s="21">
        <v>0</v>
      </c>
      <c r="I16" s="21">
        <f t="shared" si="1"/>
        <v>13</v>
      </c>
      <c r="J16" s="21">
        <v>0</v>
      </c>
      <c r="K16" s="30">
        <f t="shared" si="2"/>
        <v>4.875</v>
      </c>
      <c r="L16" s="21">
        <v>2.1</v>
      </c>
      <c r="M16" s="21">
        <v>1</v>
      </c>
      <c r="N16" s="21">
        <v>0</v>
      </c>
      <c r="O16" s="21">
        <v>3</v>
      </c>
      <c r="P16" s="19">
        <f t="shared" si="3"/>
        <v>6.1</v>
      </c>
      <c r="Q16" s="32">
        <f t="shared" si="0"/>
        <v>10.975</v>
      </c>
      <c r="R16" s="19"/>
      <c r="S16" s="19"/>
      <c r="T16" s="19"/>
      <c r="U16" s="19"/>
      <c r="V16" s="19"/>
      <c r="W16" s="19"/>
      <c r="X16" s="19"/>
      <c r="Y16" s="27"/>
      <c r="Z16" s="9"/>
      <c r="AA16" s="9"/>
      <c r="AB16" s="9"/>
      <c r="AC16" s="9"/>
      <c r="AD16" s="9"/>
    </row>
    <row r="17" spans="1:30" ht="15.75">
      <c r="A17" s="1">
        <v>14</v>
      </c>
      <c r="B17" s="2" t="s">
        <v>195</v>
      </c>
      <c r="C17" s="20">
        <v>5</v>
      </c>
      <c r="D17" s="20">
        <v>3</v>
      </c>
      <c r="E17" s="21">
        <v>5</v>
      </c>
      <c r="F17" s="21">
        <v>0</v>
      </c>
      <c r="G17" s="21">
        <v>0</v>
      </c>
      <c r="H17" s="21">
        <v>0</v>
      </c>
      <c r="I17" s="21">
        <f t="shared" si="1"/>
        <v>13</v>
      </c>
      <c r="J17" s="21">
        <v>0</v>
      </c>
      <c r="K17" s="30">
        <f t="shared" si="2"/>
        <v>4.875</v>
      </c>
      <c r="L17" s="21">
        <v>2.4</v>
      </c>
      <c r="M17" s="21">
        <v>1</v>
      </c>
      <c r="N17" s="21">
        <v>6</v>
      </c>
      <c r="O17" s="21">
        <v>0</v>
      </c>
      <c r="P17" s="19">
        <f t="shared" si="3"/>
        <v>9.4</v>
      </c>
      <c r="Q17" s="32">
        <f t="shared" si="0"/>
        <v>14.275</v>
      </c>
      <c r="R17" s="19"/>
      <c r="S17" s="19"/>
      <c r="T17" s="19"/>
      <c r="U17" s="19"/>
      <c r="V17" s="19"/>
      <c r="W17" s="19"/>
      <c r="X17" s="19"/>
      <c r="Y17" s="27"/>
      <c r="Z17" s="9"/>
      <c r="AA17" s="9"/>
      <c r="AB17" s="9"/>
      <c r="AC17" s="9"/>
      <c r="AD17" s="9"/>
    </row>
    <row r="18" spans="1:30" ht="15.75">
      <c r="A18" s="1">
        <v>15</v>
      </c>
      <c r="B18" s="2" t="s">
        <v>196</v>
      </c>
      <c r="C18" s="20">
        <v>3</v>
      </c>
      <c r="D18" s="20">
        <v>9</v>
      </c>
      <c r="E18" s="21">
        <v>0</v>
      </c>
      <c r="F18" s="21">
        <v>0</v>
      </c>
      <c r="G18" s="21">
        <v>1</v>
      </c>
      <c r="H18" s="21">
        <v>0</v>
      </c>
      <c r="I18" s="21">
        <f t="shared" si="1"/>
        <v>13</v>
      </c>
      <c r="J18" s="21">
        <v>0</v>
      </c>
      <c r="K18" s="30">
        <f t="shared" si="2"/>
        <v>4.875</v>
      </c>
      <c r="L18" s="21">
        <v>2.4</v>
      </c>
      <c r="M18" s="21">
        <v>5</v>
      </c>
      <c r="N18" s="21">
        <v>0</v>
      </c>
      <c r="O18" s="21">
        <v>0</v>
      </c>
      <c r="P18" s="19">
        <f t="shared" si="3"/>
        <v>7.4</v>
      </c>
      <c r="Q18" s="32">
        <f t="shared" si="0"/>
        <v>12.275</v>
      </c>
      <c r="R18" s="19"/>
      <c r="S18" s="19"/>
      <c r="T18" s="19"/>
      <c r="U18" s="19"/>
      <c r="V18" s="19"/>
      <c r="W18" s="19"/>
      <c r="X18" s="19"/>
      <c r="Y18" s="27"/>
      <c r="Z18" s="9"/>
      <c r="AA18" s="9"/>
      <c r="AB18" s="9"/>
      <c r="AC18" s="9"/>
      <c r="AD18" s="9"/>
    </row>
    <row r="19" spans="1:30" ht="15.75">
      <c r="A19" s="1">
        <v>16</v>
      </c>
      <c r="B19" s="2" t="s">
        <v>197</v>
      </c>
      <c r="C19" s="20">
        <v>4</v>
      </c>
      <c r="D19" s="20">
        <v>15</v>
      </c>
      <c r="E19" s="21">
        <v>11</v>
      </c>
      <c r="F19" s="21">
        <v>15</v>
      </c>
      <c r="G19" s="21">
        <v>10</v>
      </c>
      <c r="H19" s="21">
        <v>4</v>
      </c>
      <c r="I19" s="21">
        <f t="shared" si="1"/>
        <v>59</v>
      </c>
      <c r="J19" s="21">
        <v>0</v>
      </c>
      <c r="K19" s="30">
        <f t="shared" si="2"/>
        <v>22.125</v>
      </c>
      <c r="L19" s="21">
        <v>2.1</v>
      </c>
      <c r="M19" s="21">
        <v>2.4</v>
      </c>
      <c r="N19" s="21">
        <v>4</v>
      </c>
      <c r="O19" s="21">
        <v>0</v>
      </c>
      <c r="P19" s="19">
        <f t="shared" si="3"/>
        <v>8.5</v>
      </c>
      <c r="Q19" s="32">
        <f t="shared" si="0"/>
        <v>30.625</v>
      </c>
      <c r="R19" s="19"/>
      <c r="S19" s="19"/>
      <c r="T19" s="19"/>
      <c r="U19" s="19"/>
      <c r="V19" s="19"/>
      <c r="W19" s="19"/>
      <c r="X19" s="19"/>
      <c r="Y19" s="27"/>
      <c r="Z19" s="9"/>
      <c r="AA19" s="9"/>
      <c r="AB19" s="9"/>
      <c r="AC19" s="9"/>
      <c r="AD19" s="9"/>
    </row>
    <row r="20" spans="1:30" ht="15.75">
      <c r="A20" s="1">
        <v>17</v>
      </c>
      <c r="B20" s="2" t="s">
        <v>199</v>
      </c>
      <c r="C20" s="20">
        <v>4</v>
      </c>
      <c r="D20" s="20">
        <v>12</v>
      </c>
      <c r="E20" s="21">
        <v>7</v>
      </c>
      <c r="F20" s="21">
        <v>10</v>
      </c>
      <c r="G20" s="21">
        <v>5</v>
      </c>
      <c r="H20" s="21">
        <v>5</v>
      </c>
      <c r="I20" s="21">
        <f t="shared" si="1"/>
        <v>43</v>
      </c>
      <c r="J20" s="21">
        <v>0</v>
      </c>
      <c r="K20" s="30">
        <f t="shared" si="2"/>
        <v>16.125</v>
      </c>
      <c r="L20" s="21">
        <v>2.7</v>
      </c>
      <c r="M20" s="21">
        <v>1.2</v>
      </c>
      <c r="N20" s="21">
        <v>6</v>
      </c>
      <c r="O20" s="21">
        <v>0</v>
      </c>
      <c r="P20" s="19">
        <f t="shared" si="3"/>
        <v>9.9</v>
      </c>
      <c r="Q20" s="32">
        <f t="shared" si="0"/>
        <v>26.025</v>
      </c>
      <c r="R20" s="19"/>
      <c r="S20" s="19"/>
      <c r="T20" s="19"/>
      <c r="U20" s="19"/>
      <c r="V20" s="19"/>
      <c r="W20" s="19"/>
      <c r="X20" s="19"/>
      <c r="Y20" s="27"/>
      <c r="Z20" s="9"/>
      <c r="AA20" s="9"/>
      <c r="AB20" s="9"/>
      <c r="AC20" s="9"/>
      <c r="AD20" s="9"/>
    </row>
    <row r="21" spans="1:30" ht="15.75">
      <c r="A21" s="1">
        <v>18</v>
      </c>
      <c r="B21" s="2" t="s">
        <v>200</v>
      </c>
      <c r="C21" s="20">
        <v>2</v>
      </c>
      <c r="D21" s="20">
        <v>8</v>
      </c>
      <c r="E21" s="21">
        <v>10</v>
      </c>
      <c r="F21" s="21">
        <v>5</v>
      </c>
      <c r="G21" s="21">
        <v>0</v>
      </c>
      <c r="H21" s="21">
        <v>9</v>
      </c>
      <c r="I21" s="21">
        <f t="shared" si="1"/>
        <v>34</v>
      </c>
      <c r="J21" s="21">
        <v>0</v>
      </c>
      <c r="K21" s="30">
        <f t="shared" si="2"/>
        <v>12.75</v>
      </c>
      <c r="L21" s="21">
        <v>2.7</v>
      </c>
      <c r="M21" s="21">
        <v>6</v>
      </c>
      <c r="N21" s="21">
        <v>6</v>
      </c>
      <c r="O21" s="21">
        <v>10</v>
      </c>
      <c r="P21" s="19">
        <f t="shared" si="3"/>
        <v>24.7</v>
      </c>
      <c r="Q21" s="32">
        <f t="shared" si="0"/>
        <v>37.45</v>
      </c>
      <c r="R21" s="19"/>
      <c r="S21" s="19"/>
      <c r="T21" s="19"/>
      <c r="U21" s="19"/>
      <c r="V21" s="19"/>
      <c r="W21" s="19"/>
      <c r="X21" s="19"/>
      <c r="Y21" s="27"/>
      <c r="Z21" s="9"/>
      <c r="AA21" s="9"/>
      <c r="AB21" s="9"/>
      <c r="AC21" s="9"/>
      <c r="AD21" s="9"/>
    </row>
    <row r="22" spans="1:30" ht="15.75">
      <c r="A22" s="1">
        <v>19</v>
      </c>
      <c r="B22" s="2" t="s">
        <v>201</v>
      </c>
      <c r="C22" s="20">
        <v>2</v>
      </c>
      <c r="D22" s="20">
        <v>0</v>
      </c>
      <c r="E22" s="21">
        <v>0</v>
      </c>
      <c r="F22" s="21">
        <v>0</v>
      </c>
      <c r="G22" s="21">
        <v>0</v>
      </c>
      <c r="H22" s="21">
        <v>0</v>
      </c>
      <c r="I22" s="21">
        <f t="shared" si="1"/>
        <v>2</v>
      </c>
      <c r="J22" s="21">
        <v>0</v>
      </c>
      <c r="K22" s="30">
        <f t="shared" si="2"/>
        <v>0.75</v>
      </c>
      <c r="L22" s="21">
        <v>2.4</v>
      </c>
      <c r="M22" s="21">
        <v>1</v>
      </c>
      <c r="N22" s="21">
        <v>0</v>
      </c>
      <c r="O22" s="21">
        <v>1</v>
      </c>
      <c r="P22" s="19">
        <f t="shared" si="3"/>
        <v>4.4</v>
      </c>
      <c r="Q22" s="32">
        <f t="shared" si="0"/>
        <v>5.15</v>
      </c>
      <c r="R22" s="19"/>
      <c r="S22" s="19"/>
      <c r="T22" s="19"/>
      <c r="U22" s="19"/>
      <c r="V22" s="19"/>
      <c r="W22" s="19"/>
      <c r="X22" s="19"/>
      <c r="Y22" s="27"/>
      <c r="Z22" s="9"/>
      <c r="AA22" s="9"/>
      <c r="AB22" s="9"/>
      <c r="AC22" s="9"/>
      <c r="AD22" s="9"/>
    </row>
    <row r="23" spans="1:30" ht="15.75">
      <c r="A23" s="1">
        <v>20</v>
      </c>
      <c r="B23" s="2" t="s">
        <v>202</v>
      </c>
      <c r="C23" s="24">
        <v>3</v>
      </c>
      <c r="D23" s="24">
        <v>10</v>
      </c>
      <c r="E23" s="25">
        <v>5</v>
      </c>
      <c r="F23" s="25">
        <v>0</v>
      </c>
      <c r="G23" s="25">
        <v>0</v>
      </c>
      <c r="H23" s="25">
        <v>5</v>
      </c>
      <c r="I23" s="21">
        <f t="shared" si="1"/>
        <v>23</v>
      </c>
      <c r="J23" s="21">
        <v>0</v>
      </c>
      <c r="K23" s="30">
        <f t="shared" si="2"/>
        <v>8.625</v>
      </c>
      <c r="L23" s="21">
        <v>2.7</v>
      </c>
      <c r="M23" s="21">
        <v>6</v>
      </c>
      <c r="N23" s="21">
        <v>5</v>
      </c>
      <c r="O23" s="21">
        <v>0</v>
      </c>
      <c r="P23" s="19">
        <f t="shared" si="3"/>
        <v>13.7</v>
      </c>
      <c r="Q23" s="32">
        <f t="shared" si="0"/>
        <v>22.325</v>
      </c>
      <c r="R23" s="19"/>
      <c r="S23" s="19"/>
      <c r="T23" s="19"/>
      <c r="U23" s="19"/>
      <c r="V23" s="19"/>
      <c r="W23" s="19"/>
      <c r="X23" s="19"/>
      <c r="Y23" s="28"/>
      <c r="Z23" s="10"/>
      <c r="AA23" s="10"/>
      <c r="AB23" s="10"/>
      <c r="AC23" s="10"/>
      <c r="AD23" s="10"/>
    </row>
    <row r="24" spans="1:30" ht="15.75">
      <c r="A24" s="1">
        <v>21</v>
      </c>
      <c r="B24" s="2" t="s">
        <v>203</v>
      </c>
      <c r="C24" s="20">
        <v>2</v>
      </c>
      <c r="D24" s="20">
        <v>12</v>
      </c>
      <c r="E24" s="21">
        <v>15</v>
      </c>
      <c r="F24" s="21">
        <v>7</v>
      </c>
      <c r="G24" s="21">
        <v>0</v>
      </c>
      <c r="H24" s="21">
        <v>15</v>
      </c>
      <c r="I24" s="21">
        <f t="shared" si="1"/>
        <v>51</v>
      </c>
      <c r="J24" s="21">
        <v>0</v>
      </c>
      <c r="K24" s="30">
        <f t="shared" si="2"/>
        <v>19.125</v>
      </c>
      <c r="L24" s="21">
        <v>2.7</v>
      </c>
      <c r="M24" s="21">
        <v>6</v>
      </c>
      <c r="N24" s="21">
        <v>6</v>
      </c>
      <c r="O24" s="21">
        <v>10</v>
      </c>
      <c r="P24" s="19">
        <f t="shared" si="3"/>
        <v>24.7</v>
      </c>
      <c r="Q24" s="32">
        <f t="shared" si="0"/>
        <v>43.825</v>
      </c>
      <c r="R24" s="48" t="s">
        <v>279</v>
      </c>
      <c r="S24" s="48"/>
      <c r="T24" s="48"/>
      <c r="U24" s="48">
        <v>9</v>
      </c>
      <c r="V24" s="19"/>
      <c r="W24" s="19"/>
      <c r="X24" s="19"/>
      <c r="Y24" s="27"/>
      <c r="Z24" s="9"/>
      <c r="AA24" s="9"/>
      <c r="AB24" s="9"/>
      <c r="AC24" s="9"/>
      <c r="AD24" s="9"/>
    </row>
    <row r="25" spans="1:30" ht="15.75">
      <c r="A25" s="1">
        <v>22</v>
      </c>
      <c r="B25" s="2" t="s">
        <v>204</v>
      </c>
      <c r="C25" s="20">
        <v>5</v>
      </c>
      <c r="D25" s="20">
        <v>12</v>
      </c>
      <c r="E25" s="21">
        <v>5</v>
      </c>
      <c r="F25" s="21">
        <v>5</v>
      </c>
      <c r="G25" s="21">
        <v>10</v>
      </c>
      <c r="H25" s="21">
        <v>15</v>
      </c>
      <c r="I25" s="21">
        <f t="shared" si="1"/>
        <v>52</v>
      </c>
      <c r="J25" s="21">
        <v>0</v>
      </c>
      <c r="K25" s="30">
        <f t="shared" si="2"/>
        <v>19.5</v>
      </c>
      <c r="L25" s="21">
        <v>2.7</v>
      </c>
      <c r="M25" s="21">
        <v>6</v>
      </c>
      <c r="N25" s="21">
        <v>6</v>
      </c>
      <c r="O25" s="21">
        <v>7</v>
      </c>
      <c r="P25" s="19">
        <f t="shared" si="3"/>
        <v>21.7</v>
      </c>
      <c r="Q25" s="32">
        <f t="shared" si="0"/>
        <v>41.2</v>
      </c>
      <c r="R25" s="19"/>
      <c r="S25" s="19"/>
      <c r="T25" s="19"/>
      <c r="U25" s="19"/>
      <c r="V25" s="19"/>
      <c r="W25" s="19"/>
      <c r="X25" s="19"/>
      <c r="Y25" s="27"/>
      <c r="Z25" s="9"/>
      <c r="AA25" s="9"/>
      <c r="AB25" s="9"/>
      <c r="AC25" s="9"/>
      <c r="AD25" s="9"/>
    </row>
    <row r="26" spans="1:30" ht="15.75">
      <c r="A26" s="1">
        <v>23</v>
      </c>
      <c r="B26" s="2" t="s">
        <v>262</v>
      </c>
      <c r="C26" s="24">
        <v>3</v>
      </c>
      <c r="D26" s="24">
        <v>13</v>
      </c>
      <c r="E26" s="25">
        <v>10</v>
      </c>
      <c r="F26" s="25">
        <v>12</v>
      </c>
      <c r="G26" s="25">
        <v>7</v>
      </c>
      <c r="H26" s="25">
        <v>8</v>
      </c>
      <c r="I26" s="21">
        <f t="shared" si="1"/>
        <v>53</v>
      </c>
      <c r="J26" s="21">
        <v>0</v>
      </c>
      <c r="K26" s="30">
        <f t="shared" si="2"/>
        <v>19.875</v>
      </c>
      <c r="L26" s="21">
        <v>2.1</v>
      </c>
      <c r="M26" s="21">
        <v>1.1</v>
      </c>
      <c r="N26" s="21">
        <v>0</v>
      </c>
      <c r="O26" s="21">
        <v>3</v>
      </c>
      <c r="P26" s="19">
        <f t="shared" si="3"/>
        <v>6.2</v>
      </c>
      <c r="Q26" s="32">
        <f t="shared" si="0"/>
        <v>26.075000000000003</v>
      </c>
      <c r="R26" s="19"/>
      <c r="S26" s="19"/>
      <c r="T26" s="19"/>
      <c r="U26" s="19"/>
      <c r="V26" s="19"/>
      <c r="W26" s="19"/>
      <c r="X26" s="19"/>
      <c r="Y26" s="28"/>
      <c r="Z26" s="10"/>
      <c r="AA26" s="10"/>
      <c r="AB26" s="10"/>
      <c r="AC26" s="10"/>
      <c r="AD26" s="10"/>
    </row>
    <row r="27" spans="1:30" ht="15.75">
      <c r="A27" s="1">
        <v>24</v>
      </c>
      <c r="B27" s="2" t="s">
        <v>205</v>
      </c>
      <c r="C27" s="24">
        <v>2</v>
      </c>
      <c r="D27" s="24">
        <v>12</v>
      </c>
      <c r="E27" s="25">
        <v>7</v>
      </c>
      <c r="F27" s="25">
        <v>10</v>
      </c>
      <c r="G27" s="25">
        <v>5</v>
      </c>
      <c r="H27" s="25">
        <v>15</v>
      </c>
      <c r="I27" s="21">
        <f t="shared" si="1"/>
        <v>51</v>
      </c>
      <c r="J27" s="21">
        <v>0</v>
      </c>
      <c r="K27" s="30">
        <f t="shared" si="2"/>
        <v>19.125</v>
      </c>
      <c r="L27" s="21">
        <v>2.7</v>
      </c>
      <c r="M27" s="21">
        <v>3.5</v>
      </c>
      <c r="N27" s="21">
        <v>6</v>
      </c>
      <c r="O27" s="21">
        <v>8</v>
      </c>
      <c r="P27" s="19">
        <f t="shared" si="3"/>
        <v>20.2</v>
      </c>
      <c r="Q27" s="32">
        <f t="shared" si="0"/>
        <v>39.325</v>
      </c>
      <c r="R27" s="19"/>
      <c r="S27" s="19"/>
      <c r="T27" s="19"/>
      <c r="U27" s="19"/>
      <c r="V27" s="19"/>
      <c r="W27" s="19"/>
      <c r="X27" s="19"/>
      <c r="Y27" s="28"/>
      <c r="Z27" s="10"/>
      <c r="AA27" s="10"/>
      <c r="AB27" s="10"/>
      <c r="AC27" s="10"/>
      <c r="AD27" s="10"/>
    </row>
    <row r="28" spans="1:30" ht="15.75">
      <c r="A28" s="1">
        <v>25</v>
      </c>
      <c r="B28" s="2" t="s">
        <v>206</v>
      </c>
      <c r="C28" s="20">
        <v>0</v>
      </c>
      <c r="D28" s="20">
        <v>15</v>
      </c>
      <c r="E28" s="21">
        <v>2</v>
      </c>
      <c r="F28" s="21">
        <v>6</v>
      </c>
      <c r="G28" s="21">
        <v>13</v>
      </c>
      <c r="H28" s="21">
        <v>6</v>
      </c>
      <c r="I28" s="21">
        <f t="shared" si="1"/>
        <v>42</v>
      </c>
      <c r="J28" s="21">
        <v>0</v>
      </c>
      <c r="K28" s="30">
        <f t="shared" si="2"/>
        <v>15.75</v>
      </c>
      <c r="L28" s="21">
        <v>2.7</v>
      </c>
      <c r="M28" s="21">
        <v>6</v>
      </c>
      <c r="N28" s="21">
        <v>6</v>
      </c>
      <c r="O28" s="21">
        <v>10</v>
      </c>
      <c r="P28" s="19">
        <f t="shared" si="3"/>
        <v>24.7</v>
      </c>
      <c r="Q28" s="32">
        <f t="shared" si="0"/>
        <v>40.45</v>
      </c>
      <c r="R28" s="19"/>
      <c r="S28" s="19"/>
      <c r="T28" s="19"/>
      <c r="U28" s="19"/>
      <c r="V28" s="19"/>
      <c r="W28" s="19"/>
      <c r="X28" s="19"/>
      <c r="Y28" s="27"/>
      <c r="Z28" s="9"/>
      <c r="AA28" s="9"/>
      <c r="AB28" s="9"/>
      <c r="AC28" s="9"/>
      <c r="AD28" s="9"/>
    </row>
    <row r="29" spans="1:30" ht="15.75">
      <c r="A29" s="1">
        <v>26</v>
      </c>
      <c r="B29" s="2" t="s">
        <v>207</v>
      </c>
      <c r="C29" s="20">
        <v>0</v>
      </c>
      <c r="D29" s="20">
        <v>12</v>
      </c>
      <c r="E29" s="21">
        <v>3</v>
      </c>
      <c r="F29" s="21">
        <v>5</v>
      </c>
      <c r="G29" s="21">
        <v>0</v>
      </c>
      <c r="H29" s="21">
        <v>10</v>
      </c>
      <c r="I29" s="21">
        <f t="shared" si="1"/>
        <v>30</v>
      </c>
      <c r="J29" s="21">
        <f>-10</f>
        <v>-10</v>
      </c>
      <c r="K29" s="30">
        <f t="shared" si="2"/>
        <v>7.5</v>
      </c>
      <c r="L29" s="21">
        <v>1.8</v>
      </c>
      <c r="M29" s="21">
        <v>1</v>
      </c>
      <c r="N29" s="21">
        <v>6</v>
      </c>
      <c r="O29" s="21">
        <v>0</v>
      </c>
      <c r="P29" s="19">
        <f t="shared" si="3"/>
        <v>8.8</v>
      </c>
      <c r="Q29" s="32">
        <f t="shared" si="0"/>
        <v>16.3</v>
      </c>
      <c r="R29" s="19"/>
      <c r="S29" s="19"/>
      <c r="T29" s="19"/>
      <c r="U29" s="19"/>
      <c r="V29" s="19"/>
      <c r="W29" s="19"/>
      <c r="X29" s="19"/>
      <c r="Y29" s="27"/>
      <c r="Z29" s="9"/>
      <c r="AA29" s="9"/>
      <c r="AB29" s="9"/>
      <c r="AC29" s="9"/>
      <c r="AD29" s="9"/>
    </row>
    <row r="30" spans="1:30" ht="15.75">
      <c r="A30" s="1">
        <v>27</v>
      </c>
      <c r="B30" s="2" t="s">
        <v>208</v>
      </c>
      <c r="C30" s="20">
        <v>0</v>
      </c>
      <c r="D30" s="20">
        <v>3</v>
      </c>
      <c r="E30" s="21">
        <v>5</v>
      </c>
      <c r="F30" s="21">
        <v>2</v>
      </c>
      <c r="G30" s="21">
        <v>4</v>
      </c>
      <c r="H30" s="21">
        <v>3</v>
      </c>
      <c r="I30" s="21">
        <f t="shared" si="1"/>
        <v>17</v>
      </c>
      <c r="J30" s="21">
        <v>0</v>
      </c>
      <c r="K30" s="30">
        <f t="shared" si="2"/>
        <v>6.375</v>
      </c>
      <c r="L30" s="21">
        <v>2.7</v>
      </c>
      <c r="M30" s="21">
        <v>1</v>
      </c>
      <c r="N30" s="21">
        <v>4</v>
      </c>
      <c r="O30" s="21">
        <v>10</v>
      </c>
      <c r="P30" s="19">
        <f t="shared" si="3"/>
        <v>17.7</v>
      </c>
      <c r="Q30" s="32">
        <f t="shared" si="0"/>
        <v>24.075</v>
      </c>
      <c r="R30" s="19"/>
      <c r="S30" s="19"/>
      <c r="T30" s="19"/>
      <c r="U30" s="19"/>
      <c r="V30" s="19"/>
      <c r="W30" s="19"/>
      <c r="X30" s="19"/>
      <c r="Y30" s="27"/>
      <c r="Z30" s="9"/>
      <c r="AA30" s="9"/>
      <c r="AB30" s="9"/>
      <c r="AC30" s="9"/>
      <c r="AD30" s="9"/>
    </row>
    <row r="31" spans="1:30" ht="15.75">
      <c r="A31" s="1">
        <v>28</v>
      </c>
      <c r="B31" s="2" t="s">
        <v>209</v>
      </c>
      <c r="C31" s="24">
        <v>3</v>
      </c>
      <c r="D31" s="24">
        <v>9</v>
      </c>
      <c r="E31" s="25">
        <v>3</v>
      </c>
      <c r="F31" s="25">
        <v>5</v>
      </c>
      <c r="G31" s="25">
        <v>3</v>
      </c>
      <c r="H31" s="25">
        <v>0</v>
      </c>
      <c r="I31" s="21">
        <f t="shared" si="1"/>
        <v>23</v>
      </c>
      <c r="J31" s="21">
        <v>0</v>
      </c>
      <c r="K31" s="30">
        <f t="shared" si="2"/>
        <v>8.625</v>
      </c>
      <c r="L31" s="21">
        <v>2.4</v>
      </c>
      <c r="M31" s="21">
        <v>1</v>
      </c>
      <c r="N31" s="21">
        <v>3</v>
      </c>
      <c r="O31" s="21">
        <v>7</v>
      </c>
      <c r="P31" s="19">
        <f t="shared" si="3"/>
        <v>13.4</v>
      </c>
      <c r="Q31" s="32">
        <f t="shared" si="0"/>
        <v>22.025</v>
      </c>
      <c r="R31" s="19"/>
      <c r="S31" s="19"/>
      <c r="T31" s="19"/>
      <c r="U31" s="19"/>
      <c r="V31" s="19"/>
      <c r="W31" s="19"/>
      <c r="X31" s="19"/>
      <c r="Y31" s="28"/>
      <c r="Z31" s="10"/>
      <c r="AA31" s="10"/>
      <c r="AB31" s="10"/>
      <c r="AC31" s="10"/>
      <c r="AD31" s="10"/>
    </row>
    <row r="32" spans="1:30" ht="15.75">
      <c r="A32" s="1">
        <v>29</v>
      </c>
      <c r="B32" s="2" t="s">
        <v>210</v>
      </c>
      <c r="C32" s="20">
        <v>2</v>
      </c>
      <c r="D32" s="20">
        <v>15</v>
      </c>
      <c r="E32" s="21">
        <v>5</v>
      </c>
      <c r="F32" s="21">
        <v>13</v>
      </c>
      <c r="G32" s="21">
        <v>5</v>
      </c>
      <c r="H32" s="21">
        <v>3</v>
      </c>
      <c r="I32" s="21">
        <f t="shared" si="1"/>
        <v>43</v>
      </c>
      <c r="J32" s="21">
        <v>0</v>
      </c>
      <c r="K32" s="30">
        <f t="shared" si="2"/>
        <v>16.125</v>
      </c>
      <c r="L32" s="21">
        <v>2.7</v>
      </c>
      <c r="M32" s="21">
        <v>6</v>
      </c>
      <c r="N32" s="21">
        <v>6</v>
      </c>
      <c r="O32" s="21">
        <v>0</v>
      </c>
      <c r="P32" s="19">
        <f t="shared" si="3"/>
        <v>14.7</v>
      </c>
      <c r="Q32" s="32">
        <f t="shared" si="0"/>
        <v>30.825</v>
      </c>
      <c r="R32" s="19"/>
      <c r="S32" s="19"/>
      <c r="T32" s="19"/>
      <c r="U32" s="19"/>
      <c r="V32" s="19"/>
      <c r="W32" s="19"/>
      <c r="X32" s="19"/>
      <c r="Y32" s="27"/>
      <c r="Z32" s="9"/>
      <c r="AA32" s="9"/>
      <c r="AB32" s="9"/>
      <c r="AC32" s="9"/>
      <c r="AD32" s="9"/>
    </row>
    <row r="33" spans="1:30" ht="15.75">
      <c r="A33" s="1">
        <v>30</v>
      </c>
      <c r="B33" s="2" t="s">
        <v>245</v>
      </c>
      <c r="C33" s="20">
        <v>3</v>
      </c>
      <c r="D33" s="20">
        <v>9</v>
      </c>
      <c r="E33" s="21">
        <v>0</v>
      </c>
      <c r="F33" s="21">
        <v>0</v>
      </c>
      <c r="G33" s="21">
        <v>0</v>
      </c>
      <c r="H33" s="21">
        <v>0</v>
      </c>
      <c r="I33" s="21">
        <f t="shared" si="1"/>
        <v>12</v>
      </c>
      <c r="J33" s="21">
        <v>0</v>
      </c>
      <c r="K33" s="30">
        <f t="shared" si="2"/>
        <v>4.5</v>
      </c>
      <c r="L33" s="21">
        <v>1.8</v>
      </c>
      <c r="M33" s="21">
        <v>1</v>
      </c>
      <c r="N33" s="21">
        <v>0</v>
      </c>
      <c r="O33" s="21">
        <v>0</v>
      </c>
      <c r="P33" s="19">
        <f t="shared" si="3"/>
        <v>2.8</v>
      </c>
      <c r="Q33" s="32">
        <f t="shared" si="0"/>
        <v>7.3</v>
      </c>
      <c r="R33" s="19"/>
      <c r="S33" s="19"/>
      <c r="T33" s="19"/>
      <c r="U33" s="19"/>
      <c r="V33" s="19"/>
      <c r="W33" s="19"/>
      <c r="X33" s="19"/>
      <c r="Y33" s="27"/>
      <c r="Z33" s="9"/>
      <c r="AA33" s="9"/>
      <c r="AB33" s="9"/>
      <c r="AC33" s="9"/>
      <c r="AD33" s="9"/>
    </row>
    <row r="34" spans="1:30" ht="15.75">
      <c r="A34" s="1">
        <v>31</v>
      </c>
      <c r="B34" s="2" t="s">
        <v>212</v>
      </c>
      <c r="C34" s="20">
        <v>3</v>
      </c>
      <c r="D34" s="20">
        <v>15</v>
      </c>
      <c r="E34" s="21">
        <v>10</v>
      </c>
      <c r="F34" s="21">
        <v>15</v>
      </c>
      <c r="G34" s="21">
        <v>1</v>
      </c>
      <c r="H34" s="21">
        <v>5</v>
      </c>
      <c r="I34" s="21">
        <f t="shared" si="1"/>
        <v>49</v>
      </c>
      <c r="J34" s="21">
        <f>-10</f>
        <v>-10</v>
      </c>
      <c r="K34" s="30">
        <f t="shared" si="2"/>
        <v>14.625</v>
      </c>
      <c r="L34" s="21">
        <v>2.7</v>
      </c>
      <c r="M34" s="21">
        <v>6</v>
      </c>
      <c r="N34" s="21">
        <v>5.5</v>
      </c>
      <c r="O34" s="21">
        <v>6</v>
      </c>
      <c r="P34" s="19">
        <f t="shared" si="3"/>
        <v>20.2</v>
      </c>
      <c r="Q34" s="32">
        <f t="shared" si="0"/>
        <v>34.825</v>
      </c>
      <c r="R34" s="19"/>
      <c r="S34" s="19"/>
      <c r="T34" s="19"/>
      <c r="U34" s="19"/>
      <c r="V34" s="19"/>
      <c r="W34" s="19"/>
      <c r="X34" s="19"/>
      <c r="Y34" s="27"/>
      <c r="Z34" s="9"/>
      <c r="AA34" s="9"/>
      <c r="AB34" s="9"/>
      <c r="AC34" s="9"/>
      <c r="AD34" s="9"/>
    </row>
    <row r="35" spans="1:30" ht="15.75">
      <c r="A35" s="1">
        <v>32</v>
      </c>
      <c r="B35" s="2" t="s">
        <v>266</v>
      </c>
      <c r="C35" s="20">
        <v>0</v>
      </c>
      <c r="D35" s="20">
        <v>12</v>
      </c>
      <c r="E35" s="21">
        <v>4</v>
      </c>
      <c r="F35" s="21">
        <v>7</v>
      </c>
      <c r="G35" s="21">
        <v>0</v>
      </c>
      <c r="H35" s="21">
        <v>0</v>
      </c>
      <c r="I35" s="21">
        <f t="shared" si="1"/>
        <v>23</v>
      </c>
      <c r="J35" s="21">
        <f>I35-10</f>
        <v>13</v>
      </c>
      <c r="K35" s="30">
        <f t="shared" si="2"/>
        <v>13.5</v>
      </c>
      <c r="L35" s="21">
        <v>2.1</v>
      </c>
      <c r="M35" s="21">
        <v>1</v>
      </c>
      <c r="N35" s="21">
        <v>0</v>
      </c>
      <c r="O35" s="21">
        <v>0</v>
      </c>
      <c r="P35" s="19">
        <f t="shared" si="3"/>
        <v>3.1</v>
      </c>
      <c r="Q35" s="32">
        <f t="shared" si="0"/>
        <v>16.6</v>
      </c>
      <c r="R35" s="19"/>
      <c r="S35" s="19"/>
      <c r="T35" s="19"/>
      <c r="U35" s="19"/>
      <c r="V35" s="19"/>
      <c r="W35" s="19"/>
      <c r="X35" s="19"/>
      <c r="Y35" s="7"/>
      <c r="Z35" s="7"/>
      <c r="AA35" s="7"/>
      <c r="AB35" s="7"/>
      <c r="AC35" s="7"/>
      <c r="AD35" s="7"/>
    </row>
    <row r="36" spans="5:30" ht="12.75"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</row>
  </sheetData>
  <mergeCells count="1">
    <mergeCell ref="C2:K2"/>
  </mergeCells>
  <printOptions/>
  <pageMargins left="0.8267716535433072" right="0.7874015748031497" top="0.03937007874015748" bottom="0" header="0.2362204724409449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33"/>
  <sheetViews>
    <sheetView workbookViewId="0" topLeftCell="A1">
      <selection activeCell="A1" sqref="A1:IV1"/>
    </sheetView>
  </sheetViews>
  <sheetFormatPr defaultColWidth="9.00390625" defaultRowHeight="12.75"/>
  <cols>
    <col min="2" max="2" width="33.00390625" style="0" customWidth="1"/>
    <col min="3" max="3" width="2.625" style="0" customWidth="1"/>
    <col min="4" max="4" width="2.75390625" style="0" bestFit="1" customWidth="1"/>
    <col min="5" max="8" width="3.875" style="14" bestFit="1" customWidth="1"/>
    <col min="9" max="9" width="6.625" style="5" bestFit="1" customWidth="1"/>
    <col min="10" max="10" width="6.875" style="5" bestFit="1" customWidth="1"/>
    <col min="11" max="11" width="5.00390625" style="5" bestFit="1" customWidth="1"/>
    <col min="12" max="12" width="9.25390625" style="5" customWidth="1"/>
    <col min="13" max="13" width="12.125" style="5" customWidth="1"/>
    <col min="14" max="14" width="6.875" style="5" customWidth="1"/>
    <col min="15" max="15" width="5.25390625" style="5" customWidth="1"/>
    <col min="16" max="16" width="15.00390625" style="5" customWidth="1"/>
    <col min="17" max="17" width="6.625" style="5" bestFit="1" customWidth="1"/>
    <col min="18" max="30" width="3.25390625" style="5" customWidth="1"/>
  </cols>
  <sheetData>
    <row r="1" spans="1:11" s="53" customFormat="1" ht="16.5" customHeight="1">
      <c r="A1" s="53" t="s">
        <v>280</v>
      </c>
      <c r="C1" s="54"/>
      <c r="D1" s="54"/>
      <c r="E1" s="54"/>
      <c r="F1" s="54"/>
      <c r="G1" s="54"/>
      <c r="H1" s="54"/>
      <c r="I1" s="54"/>
      <c r="J1" s="54"/>
      <c r="K1" s="54"/>
    </row>
    <row r="2" spans="1:38" s="5" customFormat="1" ht="15.75">
      <c r="A2" s="33" t="s">
        <v>258</v>
      </c>
      <c r="B2" s="19"/>
      <c r="C2" s="74" t="s">
        <v>274</v>
      </c>
      <c r="D2" s="75"/>
      <c r="E2" s="75"/>
      <c r="F2" s="75"/>
      <c r="G2" s="75"/>
      <c r="H2" s="75"/>
      <c r="I2" s="75"/>
      <c r="J2" s="75"/>
      <c r="K2" s="76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40"/>
      <c r="Y2" s="40"/>
      <c r="Z2" s="40"/>
      <c r="AA2" s="40"/>
      <c r="AB2" s="40"/>
      <c r="AC2" s="40"/>
      <c r="AD2" s="31"/>
      <c r="AE2" s="41"/>
      <c r="AF2" s="41"/>
      <c r="AG2" s="31"/>
      <c r="AH2" s="31"/>
      <c r="AI2" s="31"/>
      <c r="AJ2" s="31"/>
      <c r="AK2" s="31"/>
      <c r="AL2" s="31"/>
    </row>
    <row r="3" spans="1:38" s="13" customFormat="1" ht="15.75">
      <c r="A3" s="26"/>
      <c r="B3" s="18"/>
      <c r="C3" s="55">
        <v>1</v>
      </c>
      <c r="D3" s="55">
        <v>2</v>
      </c>
      <c r="E3" s="55" t="s">
        <v>267</v>
      </c>
      <c r="F3" s="55" t="s">
        <v>268</v>
      </c>
      <c r="G3" s="55" t="s">
        <v>269</v>
      </c>
      <c r="H3" s="55" t="s">
        <v>270</v>
      </c>
      <c r="I3" s="55" t="s">
        <v>271</v>
      </c>
      <c r="J3" s="55" t="s">
        <v>272</v>
      </c>
      <c r="K3" s="55" t="s">
        <v>273</v>
      </c>
      <c r="L3" s="55" t="s">
        <v>275</v>
      </c>
      <c r="M3" s="55" t="s">
        <v>282</v>
      </c>
      <c r="N3" s="55" t="s">
        <v>276</v>
      </c>
      <c r="O3" s="55" t="s">
        <v>283</v>
      </c>
      <c r="P3" s="55" t="s">
        <v>277</v>
      </c>
      <c r="Q3" s="56" t="s">
        <v>271</v>
      </c>
      <c r="R3" s="18"/>
      <c r="S3" s="18"/>
      <c r="T3" s="18"/>
      <c r="U3" s="18"/>
      <c r="V3" s="18"/>
      <c r="W3" s="18"/>
      <c r="X3" s="17"/>
      <c r="Y3" s="17"/>
      <c r="Z3" s="17"/>
      <c r="AA3" s="17"/>
      <c r="AB3" s="17"/>
      <c r="AC3" s="17"/>
      <c r="AD3" s="43"/>
      <c r="AE3" s="43"/>
      <c r="AF3" s="43"/>
      <c r="AG3" s="43"/>
      <c r="AH3" s="17"/>
      <c r="AI3" s="17"/>
      <c r="AJ3" s="17"/>
      <c r="AK3" s="17"/>
      <c r="AL3" s="17"/>
    </row>
    <row r="4" spans="1:30" ht="15.75">
      <c r="A4" s="1">
        <v>1</v>
      </c>
      <c r="B4" s="3" t="s">
        <v>213</v>
      </c>
      <c r="C4" s="3">
        <v>0</v>
      </c>
      <c r="D4" s="3">
        <v>0</v>
      </c>
      <c r="E4" s="11">
        <v>0</v>
      </c>
      <c r="F4" s="11">
        <v>0</v>
      </c>
      <c r="G4" s="11">
        <v>0</v>
      </c>
      <c r="H4" s="11">
        <v>0</v>
      </c>
      <c r="I4" s="11">
        <f>SUM(C4:H4)</f>
        <v>0</v>
      </c>
      <c r="J4" s="11">
        <v>0</v>
      </c>
      <c r="K4" s="30">
        <f>(I4+J4)*3/8</f>
        <v>0</v>
      </c>
      <c r="L4" s="11">
        <v>1.5</v>
      </c>
      <c r="M4" s="34">
        <v>3</v>
      </c>
      <c r="N4" s="11">
        <v>0</v>
      </c>
      <c r="O4" s="11">
        <v>0</v>
      </c>
      <c r="P4" s="30">
        <f>L4+M4+N4+O4</f>
        <v>4.5</v>
      </c>
      <c r="Q4" s="32">
        <f>P4+K4</f>
        <v>4.5</v>
      </c>
      <c r="R4" s="19"/>
      <c r="S4" s="19"/>
      <c r="T4" s="19"/>
      <c r="U4" s="19"/>
      <c r="V4" s="19"/>
      <c r="W4" s="19"/>
      <c r="X4" s="9"/>
      <c r="Y4" s="9"/>
      <c r="Z4" s="9"/>
      <c r="AA4" s="27"/>
      <c r="AB4" s="9"/>
      <c r="AC4" s="9"/>
      <c r="AD4" s="9"/>
    </row>
    <row r="5" spans="1:30" ht="15.75">
      <c r="A5" s="1">
        <v>2</v>
      </c>
      <c r="B5" s="3" t="s">
        <v>214</v>
      </c>
      <c r="C5" s="3">
        <v>0</v>
      </c>
      <c r="D5" s="3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30">
        <f aca="true" t="shared" si="0" ref="K5:K30">(I5+J5)*3/8</f>
        <v>0</v>
      </c>
      <c r="L5" s="11">
        <v>1.2</v>
      </c>
      <c r="M5" s="34">
        <v>4</v>
      </c>
      <c r="N5" s="11">
        <v>0</v>
      </c>
      <c r="O5" s="11">
        <v>0</v>
      </c>
      <c r="P5" s="30">
        <f aca="true" t="shared" si="1" ref="P5:P31">L5+M5+N5+O5</f>
        <v>5.2</v>
      </c>
      <c r="Q5" s="32">
        <f aca="true" t="shared" si="2" ref="Q5:Q31">P5+K5</f>
        <v>5.2</v>
      </c>
      <c r="R5" s="19"/>
      <c r="S5" s="19"/>
      <c r="T5" s="19"/>
      <c r="U5" s="19"/>
      <c r="V5" s="19"/>
      <c r="W5" s="19"/>
      <c r="X5" s="9"/>
      <c r="Y5" s="9"/>
      <c r="Z5" s="9"/>
      <c r="AA5" s="27"/>
      <c r="AB5" s="9"/>
      <c r="AC5" s="9"/>
      <c r="AD5" s="9"/>
    </row>
    <row r="6" spans="1:30" ht="15.75">
      <c r="A6" s="1">
        <v>3</v>
      </c>
      <c r="B6" s="2" t="s">
        <v>215</v>
      </c>
      <c r="C6" s="2">
        <v>0</v>
      </c>
      <c r="D6" s="2">
        <v>0</v>
      </c>
      <c r="E6" s="11">
        <v>0</v>
      </c>
      <c r="F6" s="11">
        <v>0</v>
      </c>
      <c r="G6" s="11">
        <v>0</v>
      </c>
      <c r="H6" s="11">
        <v>0</v>
      </c>
      <c r="I6" s="11">
        <f aca="true" t="shared" si="3" ref="I6:I30">SUM(C6:H6)</f>
        <v>0</v>
      </c>
      <c r="J6" s="11">
        <v>0</v>
      </c>
      <c r="K6" s="30">
        <f t="shared" si="0"/>
        <v>0</v>
      </c>
      <c r="L6" s="11">
        <v>2.4</v>
      </c>
      <c r="M6" s="34">
        <v>2.5</v>
      </c>
      <c r="N6" s="11">
        <v>6</v>
      </c>
      <c r="O6" s="11">
        <v>0</v>
      </c>
      <c r="P6" s="30">
        <f t="shared" si="1"/>
        <v>10.9</v>
      </c>
      <c r="Q6" s="32">
        <f t="shared" si="2"/>
        <v>10.9</v>
      </c>
      <c r="R6" s="19"/>
      <c r="S6" s="19"/>
      <c r="T6" s="19"/>
      <c r="U6" s="19"/>
      <c r="V6" s="19"/>
      <c r="W6" s="19"/>
      <c r="X6" s="9"/>
      <c r="Y6" s="9"/>
      <c r="Z6" s="9"/>
      <c r="AA6" s="27"/>
      <c r="AB6" s="9"/>
      <c r="AC6" s="9"/>
      <c r="AD6" s="9"/>
    </row>
    <row r="7" spans="1:30" ht="15.75">
      <c r="A7" s="1">
        <v>4</v>
      </c>
      <c r="B7" s="2" t="s">
        <v>216</v>
      </c>
      <c r="C7" s="2">
        <v>2</v>
      </c>
      <c r="D7" s="2">
        <v>3</v>
      </c>
      <c r="E7" s="11">
        <v>0</v>
      </c>
      <c r="F7" s="11">
        <v>0</v>
      </c>
      <c r="G7" s="11">
        <v>2</v>
      </c>
      <c r="H7" s="11">
        <v>0</v>
      </c>
      <c r="I7" s="11">
        <f t="shared" si="3"/>
        <v>7</v>
      </c>
      <c r="J7" s="11">
        <v>0</v>
      </c>
      <c r="K7" s="30">
        <f t="shared" si="0"/>
        <v>2.625</v>
      </c>
      <c r="L7" s="11">
        <v>2.7</v>
      </c>
      <c r="M7" s="34">
        <v>3.4</v>
      </c>
      <c r="N7" s="11">
        <v>2</v>
      </c>
      <c r="O7" s="11">
        <v>6</v>
      </c>
      <c r="P7" s="30">
        <f t="shared" si="1"/>
        <v>14.1</v>
      </c>
      <c r="Q7" s="32">
        <f t="shared" si="2"/>
        <v>16.725</v>
      </c>
      <c r="R7" s="19"/>
      <c r="S7" s="19"/>
      <c r="T7" s="19"/>
      <c r="U7" s="19"/>
      <c r="V7" s="19"/>
      <c r="W7" s="19"/>
      <c r="X7" s="9"/>
      <c r="Y7" s="9"/>
      <c r="Z7" s="9"/>
      <c r="AA7" s="27"/>
      <c r="AB7" s="9"/>
      <c r="AC7" s="9"/>
      <c r="AD7" s="9"/>
    </row>
    <row r="8" spans="1:30" ht="15.75">
      <c r="A8" s="1">
        <v>5</v>
      </c>
      <c r="B8" s="2" t="s">
        <v>217</v>
      </c>
      <c r="C8" s="2">
        <v>5</v>
      </c>
      <c r="D8" s="2">
        <v>6</v>
      </c>
      <c r="E8" s="11">
        <v>8</v>
      </c>
      <c r="F8" s="11">
        <v>10</v>
      </c>
      <c r="G8" s="11">
        <v>4</v>
      </c>
      <c r="H8" s="11">
        <v>8</v>
      </c>
      <c r="I8" s="11">
        <f t="shared" si="3"/>
        <v>41</v>
      </c>
      <c r="J8" s="11">
        <v>0</v>
      </c>
      <c r="K8" s="30">
        <f t="shared" si="0"/>
        <v>15.375</v>
      </c>
      <c r="L8" s="11">
        <v>2.7</v>
      </c>
      <c r="M8" s="34">
        <v>6</v>
      </c>
      <c r="N8" s="11">
        <v>3</v>
      </c>
      <c r="O8" s="11">
        <v>10</v>
      </c>
      <c r="P8" s="30">
        <f t="shared" si="1"/>
        <v>21.7</v>
      </c>
      <c r="Q8" s="32">
        <f t="shared" si="2"/>
        <v>37.075</v>
      </c>
      <c r="R8" s="19"/>
      <c r="S8" s="19"/>
      <c r="T8" s="19"/>
      <c r="U8" s="19"/>
      <c r="V8" s="19"/>
      <c r="W8" s="19"/>
      <c r="X8" s="9"/>
      <c r="Y8" s="9"/>
      <c r="Z8" s="9"/>
      <c r="AA8" s="27"/>
      <c r="AB8" s="9"/>
      <c r="AC8" s="9"/>
      <c r="AD8" s="9"/>
    </row>
    <row r="9" spans="1:30" ht="15.75">
      <c r="A9" s="1">
        <v>6</v>
      </c>
      <c r="B9" s="2" t="s">
        <v>218</v>
      </c>
      <c r="C9" s="2">
        <v>6</v>
      </c>
      <c r="D9" s="2">
        <v>9</v>
      </c>
      <c r="E9" s="11">
        <v>6</v>
      </c>
      <c r="F9" s="11">
        <v>10</v>
      </c>
      <c r="G9" s="11">
        <v>6</v>
      </c>
      <c r="H9" s="11">
        <v>9</v>
      </c>
      <c r="I9" s="11">
        <f t="shared" si="3"/>
        <v>46</v>
      </c>
      <c r="J9" s="11">
        <v>0</v>
      </c>
      <c r="K9" s="30">
        <f t="shared" si="0"/>
        <v>17.25</v>
      </c>
      <c r="L9" s="11">
        <v>2.4</v>
      </c>
      <c r="M9" s="34">
        <v>1.5</v>
      </c>
      <c r="N9" s="11">
        <v>5</v>
      </c>
      <c r="O9" s="11">
        <v>10</v>
      </c>
      <c r="P9" s="30">
        <f t="shared" si="1"/>
        <v>18.9</v>
      </c>
      <c r="Q9" s="32">
        <f t="shared" si="2"/>
        <v>36.15</v>
      </c>
      <c r="R9" s="19"/>
      <c r="S9" s="19"/>
      <c r="T9" s="19"/>
      <c r="U9" s="19"/>
      <c r="V9" s="19"/>
      <c r="W9" s="19"/>
      <c r="X9" s="9"/>
      <c r="Y9" s="9"/>
      <c r="Z9" s="9"/>
      <c r="AA9" s="27"/>
      <c r="AB9" s="9"/>
      <c r="AC9" s="9"/>
      <c r="AD9" s="9"/>
    </row>
    <row r="10" spans="1:30" ht="15.75">
      <c r="A10" s="1">
        <v>7</v>
      </c>
      <c r="B10" s="2" t="s">
        <v>219</v>
      </c>
      <c r="C10" s="2">
        <v>0</v>
      </c>
      <c r="D10" s="2">
        <v>15</v>
      </c>
      <c r="E10" s="11">
        <v>0</v>
      </c>
      <c r="F10" s="11">
        <v>4</v>
      </c>
      <c r="G10" s="11">
        <v>0</v>
      </c>
      <c r="H10" s="11">
        <v>3</v>
      </c>
      <c r="I10" s="11">
        <f t="shared" si="3"/>
        <v>22</v>
      </c>
      <c r="J10" s="11">
        <v>0</v>
      </c>
      <c r="K10" s="30">
        <f t="shared" si="0"/>
        <v>8.25</v>
      </c>
      <c r="L10" s="11">
        <v>2.4</v>
      </c>
      <c r="M10" s="34">
        <v>2.5</v>
      </c>
      <c r="N10" s="11">
        <v>6</v>
      </c>
      <c r="O10" s="11">
        <v>5</v>
      </c>
      <c r="P10" s="30">
        <f t="shared" si="1"/>
        <v>15.9</v>
      </c>
      <c r="Q10" s="32">
        <f t="shared" si="2"/>
        <v>24.15</v>
      </c>
      <c r="R10" s="19"/>
      <c r="S10" s="19"/>
      <c r="T10" s="19"/>
      <c r="U10" s="19"/>
      <c r="V10" s="19"/>
      <c r="W10" s="19"/>
      <c r="X10" s="9"/>
      <c r="Y10" s="9"/>
      <c r="Z10" s="9"/>
      <c r="AA10" s="27"/>
      <c r="AB10" s="9"/>
      <c r="AC10" s="9"/>
      <c r="AD10" s="9"/>
    </row>
    <row r="11" spans="1:30" ht="15.75">
      <c r="A11" s="1">
        <v>8</v>
      </c>
      <c r="B11" s="2" t="s">
        <v>220</v>
      </c>
      <c r="C11" s="2">
        <v>5</v>
      </c>
      <c r="D11" s="2">
        <v>15</v>
      </c>
      <c r="E11" s="11">
        <v>15</v>
      </c>
      <c r="F11" s="11">
        <v>8</v>
      </c>
      <c r="G11" s="11">
        <v>0</v>
      </c>
      <c r="H11" s="11">
        <v>7</v>
      </c>
      <c r="I11" s="11">
        <f t="shared" si="3"/>
        <v>50</v>
      </c>
      <c r="J11" s="11">
        <v>0</v>
      </c>
      <c r="K11" s="30">
        <f t="shared" si="0"/>
        <v>18.75</v>
      </c>
      <c r="L11" s="11">
        <v>2.4</v>
      </c>
      <c r="M11" s="34">
        <v>3.2</v>
      </c>
      <c r="N11" s="11">
        <v>6</v>
      </c>
      <c r="O11" s="11">
        <v>0</v>
      </c>
      <c r="P11" s="30">
        <f t="shared" si="1"/>
        <v>11.6</v>
      </c>
      <c r="Q11" s="32">
        <f t="shared" si="2"/>
        <v>30.35</v>
      </c>
      <c r="R11" s="19"/>
      <c r="S11" s="19"/>
      <c r="T11" s="19"/>
      <c r="U11" s="19"/>
      <c r="V11" s="19"/>
      <c r="W11" s="19"/>
      <c r="X11" s="9"/>
      <c r="Y11" s="9"/>
      <c r="Z11" s="9"/>
      <c r="AA11" s="27"/>
      <c r="AB11" s="9"/>
      <c r="AC11" s="9"/>
      <c r="AD11" s="9"/>
    </row>
    <row r="12" spans="1:30" ht="15.75">
      <c r="A12" s="1">
        <v>9</v>
      </c>
      <c r="B12" s="2" t="s">
        <v>221</v>
      </c>
      <c r="C12" s="2">
        <v>2</v>
      </c>
      <c r="D12" s="2">
        <v>15</v>
      </c>
      <c r="E12" s="11">
        <v>0</v>
      </c>
      <c r="F12" s="11">
        <v>8</v>
      </c>
      <c r="G12" s="11">
        <v>7</v>
      </c>
      <c r="H12" s="11">
        <v>2</v>
      </c>
      <c r="I12" s="11">
        <f t="shared" si="3"/>
        <v>34</v>
      </c>
      <c r="J12" s="11">
        <v>0</v>
      </c>
      <c r="K12" s="30">
        <f t="shared" si="0"/>
        <v>12.75</v>
      </c>
      <c r="L12" s="11">
        <v>2.4</v>
      </c>
      <c r="M12" s="34">
        <v>1.4</v>
      </c>
      <c r="N12" s="11">
        <v>0</v>
      </c>
      <c r="O12" s="11">
        <v>0</v>
      </c>
      <c r="P12" s="30">
        <f t="shared" si="1"/>
        <v>3.8</v>
      </c>
      <c r="Q12" s="32">
        <f t="shared" si="2"/>
        <v>16.55</v>
      </c>
      <c r="R12" s="19"/>
      <c r="S12" s="19"/>
      <c r="T12" s="19"/>
      <c r="U12" s="19"/>
      <c r="V12" s="19"/>
      <c r="W12" s="19"/>
      <c r="X12" s="9"/>
      <c r="Y12" s="9"/>
      <c r="Z12" s="9"/>
      <c r="AA12" s="27"/>
      <c r="AB12" s="9"/>
      <c r="AC12" s="9"/>
      <c r="AD12" s="9"/>
    </row>
    <row r="13" spans="1:30" ht="15.75">
      <c r="A13" s="1">
        <v>10</v>
      </c>
      <c r="B13" s="2" t="s">
        <v>222</v>
      </c>
      <c r="C13" s="2">
        <v>1</v>
      </c>
      <c r="D13" s="2">
        <v>3</v>
      </c>
      <c r="E13" s="11">
        <v>5</v>
      </c>
      <c r="F13" s="11">
        <v>3</v>
      </c>
      <c r="G13" s="11">
        <v>0</v>
      </c>
      <c r="H13" s="11">
        <v>1</v>
      </c>
      <c r="I13" s="11">
        <f t="shared" si="3"/>
        <v>13</v>
      </c>
      <c r="J13" s="11">
        <v>0</v>
      </c>
      <c r="K13" s="30">
        <f t="shared" si="0"/>
        <v>4.875</v>
      </c>
      <c r="L13" s="11">
        <v>2.4</v>
      </c>
      <c r="M13" s="34">
        <v>1.3</v>
      </c>
      <c r="N13" s="11">
        <v>0</v>
      </c>
      <c r="O13" s="11">
        <v>0</v>
      </c>
      <c r="P13" s="30">
        <f t="shared" si="1"/>
        <v>3.7</v>
      </c>
      <c r="Q13" s="32">
        <f t="shared" si="2"/>
        <v>8.575</v>
      </c>
      <c r="R13" s="19"/>
      <c r="S13" s="19"/>
      <c r="T13" s="19"/>
      <c r="U13" s="19"/>
      <c r="V13" s="19"/>
      <c r="W13" s="19"/>
      <c r="X13" s="9"/>
      <c r="Y13" s="9"/>
      <c r="Z13" s="9"/>
      <c r="AA13" s="27"/>
      <c r="AB13" s="9"/>
      <c r="AC13" s="9"/>
      <c r="AD13" s="9"/>
    </row>
    <row r="14" spans="1:30" ht="15.75">
      <c r="A14" s="1">
        <v>11</v>
      </c>
      <c r="B14" s="3" t="s">
        <v>223</v>
      </c>
      <c r="C14" s="3">
        <v>0</v>
      </c>
      <c r="D14" s="3">
        <v>12</v>
      </c>
      <c r="E14" s="11">
        <v>5</v>
      </c>
      <c r="F14" s="11">
        <v>4</v>
      </c>
      <c r="G14" s="11">
        <v>0</v>
      </c>
      <c r="H14" s="11">
        <v>0</v>
      </c>
      <c r="I14" s="11">
        <f t="shared" si="3"/>
        <v>21</v>
      </c>
      <c r="J14" s="11">
        <v>0</v>
      </c>
      <c r="K14" s="30">
        <f t="shared" si="0"/>
        <v>7.875</v>
      </c>
      <c r="L14" s="11">
        <v>2.7</v>
      </c>
      <c r="M14" s="34">
        <v>1.4</v>
      </c>
      <c r="N14" s="11">
        <v>4</v>
      </c>
      <c r="O14" s="11">
        <v>0</v>
      </c>
      <c r="P14" s="30">
        <f t="shared" si="1"/>
        <v>8.1</v>
      </c>
      <c r="Q14" s="32">
        <f t="shared" si="2"/>
        <v>15.975</v>
      </c>
      <c r="R14" s="19"/>
      <c r="S14" s="19"/>
      <c r="T14" s="19"/>
      <c r="U14" s="19"/>
      <c r="V14" s="19"/>
      <c r="W14" s="19"/>
      <c r="X14" s="9"/>
      <c r="Y14" s="9"/>
      <c r="Z14" s="9"/>
      <c r="AA14" s="27"/>
      <c r="AB14" s="9"/>
      <c r="AC14" s="9"/>
      <c r="AD14" s="9"/>
    </row>
    <row r="15" spans="1:30" ht="15.75">
      <c r="A15" s="1">
        <v>12</v>
      </c>
      <c r="B15" s="3" t="s">
        <v>224</v>
      </c>
      <c r="C15" s="3">
        <v>0</v>
      </c>
      <c r="D15" s="3">
        <v>0</v>
      </c>
      <c r="E15" s="11">
        <v>0</v>
      </c>
      <c r="F15" s="11">
        <v>0</v>
      </c>
      <c r="G15" s="11">
        <v>0</v>
      </c>
      <c r="H15" s="11">
        <v>0</v>
      </c>
      <c r="I15" s="11">
        <f t="shared" si="3"/>
        <v>0</v>
      </c>
      <c r="J15" s="11">
        <v>0</v>
      </c>
      <c r="K15" s="30">
        <f t="shared" si="0"/>
        <v>0</v>
      </c>
      <c r="L15" s="11">
        <v>2.4</v>
      </c>
      <c r="M15" s="34">
        <v>1</v>
      </c>
      <c r="N15" s="11">
        <v>6</v>
      </c>
      <c r="O15" s="11">
        <v>6</v>
      </c>
      <c r="P15" s="30">
        <f t="shared" si="1"/>
        <v>15.4</v>
      </c>
      <c r="Q15" s="32">
        <f t="shared" si="2"/>
        <v>15.4</v>
      </c>
      <c r="R15" s="19"/>
      <c r="S15" s="19"/>
      <c r="T15" s="19"/>
      <c r="U15" s="19"/>
      <c r="V15" s="19"/>
      <c r="W15" s="19"/>
      <c r="X15" s="9"/>
      <c r="Y15" s="9"/>
      <c r="Z15" s="9"/>
      <c r="AA15" s="27"/>
      <c r="AB15" s="9"/>
      <c r="AC15" s="9"/>
      <c r="AD15" s="9"/>
    </row>
    <row r="16" spans="1:30" ht="15.75">
      <c r="A16" s="1">
        <v>13</v>
      </c>
      <c r="B16" s="3" t="s">
        <v>247</v>
      </c>
      <c r="C16" s="3">
        <v>0</v>
      </c>
      <c r="D16" s="3">
        <v>0</v>
      </c>
      <c r="E16" s="11">
        <v>0</v>
      </c>
      <c r="F16" s="11">
        <v>0</v>
      </c>
      <c r="G16" s="11">
        <v>0</v>
      </c>
      <c r="H16" s="11">
        <v>0</v>
      </c>
      <c r="I16" s="11">
        <f t="shared" si="3"/>
        <v>0</v>
      </c>
      <c r="J16" s="11">
        <v>0</v>
      </c>
      <c r="K16" s="30">
        <f t="shared" si="0"/>
        <v>0</v>
      </c>
      <c r="L16" s="11">
        <v>0.3</v>
      </c>
      <c r="M16" s="34">
        <v>0</v>
      </c>
      <c r="N16" s="11">
        <v>0</v>
      </c>
      <c r="O16" s="11">
        <v>0</v>
      </c>
      <c r="P16" s="30">
        <f t="shared" si="1"/>
        <v>0.3</v>
      </c>
      <c r="Q16" s="32">
        <f t="shared" si="2"/>
        <v>0.3</v>
      </c>
      <c r="R16" s="19"/>
      <c r="S16" s="19"/>
      <c r="T16" s="19"/>
      <c r="U16" s="19"/>
      <c r="V16" s="19"/>
      <c r="W16" s="19"/>
      <c r="X16" s="9"/>
      <c r="Y16" s="9"/>
      <c r="Z16" s="9"/>
      <c r="AA16" s="27"/>
      <c r="AB16" s="9"/>
      <c r="AC16" s="9"/>
      <c r="AD16" s="9"/>
    </row>
    <row r="17" spans="1:30" ht="15.75">
      <c r="A17" s="1">
        <v>14</v>
      </c>
      <c r="B17" s="3" t="s">
        <v>225</v>
      </c>
      <c r="C17" s="3">
        <v>0</v>
      </c>
      <c r="D17" s="3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30">
        <f t="shared" si="0"/>
        <v>0</v>
      </c>
      <c r="L17" s="11">
        <v>1.8</v>
      </c>
      <c r="M17" s="34">
        <v>1.4</v>
      </c>
      <c r="N17" s="11">
        <v>2</v>
      </c>
      <c r="O17" s="11">
        <v>0</v>
      </c>
      <c r="P17" s="30">
        <f t="shared" si="1"/>
        <v>5.2</v>
      </c>
      <c r="Q17" s="32">
        <f t="shared" si="2"/>
        <v>5.2</v>
      </c>
      <c r="R17" s="19"/>
      <c r="S17" s="19"/>
      <c r="T17" s="19"/>
      <c r="U17" s="19"/>
      <c r="V17" s="19"/>
      <c r="W17" s="19"/>
      <c r="X17" s="9"/>
      <c r="Y17" s="9"/>
      <c r="Z17" s="9"/>
      <c r="AA17" s="27"/>
      <c r="AB17" s="9"/>
      <c r="AC17" s="9"/>
      <c r="AD17" s="9"/>
    </row>
    <row r="18" spans="1:30" ht="15.75">
      <c r="A18" s="1">
        <v>15</v>
      </c>
      <c r="B18" s="3" t="s">
        <v>226</v>
      </c>
      <c r="C18" s="3">
        <v>0</v>
      </c>
      <c r="D18" s="3">
        <v>0</v>
      </c>
      <c r="E18" s="11">
        <v>0</v>
      </c>
      <c r="F18" s="11">
        <v>0</v>
      </c>
      <c r="G18" s="11">
        <v>0</v>
      </c>
      <c r="H18" s="11">
        <v>0</v>
      </c>
      <c r="I18" s="11">
        <f t="shared" si="3"/>
        <v>0</v>
      </c>
      <c r="J18" s="11">
        <v>0</v>
      </c>
      <c r="K18" s="30">
        <f t="shared" si="0"/>
        <v>0</v>
      </c>
      <c r="L18" s="11">
        <v>2.4</v>
      </c>
      <c r="M18" s="34">
        <v>2.4</v>
      </c>
      <c r="N18" s="11">
        <v>6</v>
      </c>
      <c r="O18" s="11">
        <v>0</v>
      </c>
      <c r="P18" s="30">
        <f t="shared" si="1"/>
        <v>10.8</v>
      </c>
      <c r="Q18" s="32">
        <f t="shared" si="2"/>
        <v>10.8</v>
      </c>
      <c r="R18" s="19"/>
      <c r="S18" s="19"/>
      <c r="T18" s="19"/>
      <c r="U18" s="19"/>
      <c r="V18" s="19"/>
      <c r="W18" s="19"/>
      <c r="X18" s="9"/>
      <c r="Y18" s="9"/>
      <c r="Z18" s="9"/>
      <c r="AA18" s="27"/>
      <c r="AB18" s="9"/>
      <c r="AC18" s="9"/>
      <c r="AD18" s="9"/>
    </row>
    <row r="19" spans="1:30" ht="15.75">
      <c r="A19" s="1">
        <v>16</v>
      </c>
      <c r="B19" s="3" t="s">
        <v>227</v>
      </c>
      <c r="C19" s="3">
        <v>0</v>
      </c>
      <c r="D19" s="3">
        <v>5</v>
      </c>
      <c r="E19" s="11">
        <v>0</v>
      </c>
      <c r="F19" s="11">
        <v>0</v>
      </c>
      <c r="G19" s="11">
        <v>2</v>
      </c>
      <c r="H19" s="11">
        <v>0</v>
      </c>
      <c r="I19" s="11">
        <f t="shared" si="3"/>
        <v>7</v>
      </c>
      <c r="J19" s="11">
        <v>0</v>
      </c>
      <c r="K19" s="30">
        <f t="shared" si="0"/>
        <v>2.625</v>
      </c>
      <c r="L19" s="11">
        <v>1.5</v>
      </c>
      <c r="M19" s="34">
        <v>1.4</v>
      </c>
      <c r="N19" s="11">
        <v>0</v>
      </c>
      <c r="O19" s="11">
        <v>0</v>
      </c>
      <c r="P19" s="30">
        <f t="shared" si="1"/>
        <v>2.9</v>
      </c>
      <c r="Q19" s="32">
        <f t="shared" si="2"/>
        <v>5.525</v>
      </c>
      <c r="R19" s="19"/>
      <c r="S19" s="19"/>
      <c r="T19" s="19"/>
      <c r="U19" s="19"/>
      <c r="V19" s="19"/>
      <c r="W19" s="19"/>
      <c r="X19" s="9"/>
      <c r="Y19" s="9"/>
      <c r="Z19" s="9"/>
      <c r="AA19" s="27"/>
      <c r="AB19" s="9"/>
      <c r="AC19" s="9"/>
      <c r="AD19" s="9"/>
    </row>
    <row r="20" spans="1:30" ht="15.75">
      <c r="A20" s="1">
        <v>17</v>
      </c>
      <c r="B20" s="2" t="s">
        <v>228</v>
      </c>
      <c r="C20" s="2">
        <v>2</v>
      </c>
      <c r="D20" s="2">
        <v>15</v>
      </c>
      <c r="E20" s="11">
        <v>5</v>
      </c>
      <c r="F20" s="11">
        <v>15</v>
      </c>
      <c r="G20" s="11">
        <v>8</v>
      </c>
      <c r="H20" s="11">
        <v>15</v>
      </c>
      <c r="I20" s="11">
        <f t="shared" si="3"/>
        <v>60</v>
      </c>
      <c r="J20" s="11">
        <v>0</v>
      </c>
      <c r="K20" s="30">
        <f t="shared" si="0"/>
        <v>22.5</v>
      </c>
      <c r="L20" s="11">
        <v>2.4</v>
      </c>
      <c r="M20" s="34">
        <v>2.5</v>
      </c>
      <c r="N20" s="11">
        <v>6</v>
      </c>
      <c r="O20" s="11">
        <v>0</v>
      </c>
      <c r="P20" s="30">
        <f t="shared" si="1"/>
        <v>10.9</v>
      </c>
      <c r="Q20" s="32">
        <f t="shared" si="2"/>
        <v>33.4</v>
      </c>
      <c r="R20" s="19"/>
      <c r="S20" s="19"/>
      <c r="T20" s="19"/>
      <c r="U20" s="19"/>
      <c r="V20" s="19"/>
      <c r="W20" s="19"/>
      <c r="X20" s="9"/>
      <c r="Y20" s="9"/>
      <c r="Z20" s="9"/>
      <c r="AA20" s="28"/>
      <c r="AB20" s="10"/>
      <c r="AC20" s="10"/>
      <c r="AD20" s="10"/>
    </row>
    <row r="21" spans="1:30" ht="15.75">
      <c r="A21" s="1">
        <v>18</v>
      </c>
      <c r="B21" s="3" t="s">
        <v>169</v>
      </c>
      <c r="C21" s="3">
        <v>3</v>
      </c>
      <c r="D21" s="3">
        <v>6</v>
      </c>
      <c r="E21" s="11">
        <v>0</v>
      </c>
      <c r="F21" s="11">
        <v>3</v>
      </c>
      <c r="G21" s="11">
        <v>0</v>
      </c>
      <c r="H21" s="11">
        <v>2</v>
      </c>
      <c r="I21" s="11">
        <f t="shared" si="3"/>
        <v>14</v>
      </c>
      <c r="J21" s="11">
        <v>0</v>
      </c>
      <c r="K21" s="30">
        <f t="shared" si="0"/>
        <v>5.25</v>
      </c>
      <c r="L21" s="11">
        <v>2.7</v>
      </c>
      <c r="M21" s="34">
        <v>1.2</v>
      </c>
      <c r="N21" s="11">
        <v>6</v>
      </c>
      <c r="O21" s="11">
        <v>0</v>
      </c>
      <c r="P21" s="30">
        <f t="shared" si="1"/>
        <v>9.9</v>
      </c>
      <c r="Q21" s="32">
        <f t="shared" si="2"/>
        <v>15.15</v>
      </c>
      <c r="R21" s="19"/>
      <c r="S21" s="19"/>
      <c r="T21" s="19"/>
      <c r="U21" s="19"/>
      <c r="V21" s="19"/>
      <c r="W21" s="19"/>
      <c r="X21" s="9"/>
      <c r="Y21" s="9"/>
      <c r="Z21" s="9"/>
      <c r="AA21" s="27"/>
      <c r="AB21" s="9"/>
      <c r="AC21" s="9"/>
      <c r="AD21" s="9"/>
    </row>
    <row r="22" spans="1:30" ht="15.75">
      <c r="A22" s="1">
        <v>19</v>
      </c>
      <c r="B22" s="3" t="s">
        <v>246</v>
      </c>
      <c r="C22" s="3">
        <v>0</v>
      </c>
      <c r="D22" s="3">
        <v>0</v>
      </c>
      <c r="E22" s="11">
        <v>0</v>
      </c>
      <c r="F22" s="11">
        <v>5</v>
      </c>
      <c r="G22" s="11">
        <v>0</v>
      </c>
      <c r="H22" s="11">
        <v>0</v>
      </c>
      <c r="I22" s="11">
        <f t="shared" si="3"/>
        <v>5</v>
      </c>
      <c r="J22" s="11">
        <v>0</v>
      </c>
      <c r="K22" s="30">
        <f t="shared" si="0"/>
        <v>1.875</v>
      </c>
      <c r="L22" s="11">
        <v>0.3</v>
      </c>
      <c r="M22" s="34">
        <v>0</v>
      </c>
      <c r="N22" s="11">
        <v>0</v>
      </c>
      <c r="O22" s="11">
        <v>0</v>
      </c>
      <c r="P22" s="30">
        <f t="shared" si="1"/>
        <v>0.3</v>
      </c>
      <c r="Q22" s="32">
        <f t="shared" si="2"/>
        <v>2.175</v>
      </c>
      <c r="R22" s="19"/>
      <c r="S22" s="19"/>
      <c r="T22" s="19"/>
      <c r="U22" s="19"/>
      <c r="V22" s="19"/>
      <c r="W22" s="19"/>
      <c r="X22" s="9"/>
      <c r="Y22" s="9"/>
      <c r="Z22" s="9"/>
      <c r="AA22" s="27"/>
      <c r="AB22" s="9"/>
      <c r="AC22" s="9"/>
      <c r="AD22" s="9"/>
    </row>
    <row r="23" spans="1:30" ht="15.75">
      <c r="A23" s="1">
        <v>20</v>
      </c>
      <c r="B23" s="3" t="s">
        <v>229</v>
      </c>
      <c r="C23" s="3">
        <v>0</v>
      </c>
      <c r="D23" s="3">
        <v>5</v>
      </c>
      <c r="E23" s="11">
        <v>0</v>
      </c>
      <c r="F23" s="11">
        <v>7</v>
      </c>
      <c r="G23" s="11">
        <v>0</v>
      </c>
      <c r="H23" s="11">
        <v>1</v>
      </c>
      <c r="I23" s="11">
        <f t="shared" si="3"/>
        <v>13</v>
      </c>
      <c r="J23" s="11">
        <v>0</v>
      </c>
      <c r="K23" s="30">
        <f t="shared" si="0"/>
        <v>4.875</v>
      </c>
      <c r="L23" s="11">
        <v>2.1</v>
      </c>
      <c r="M23" s="34">
        <v>1.4</v>
      </c>
      <c r="N23" s="11">
        <v>6</v>
      </c>
      <c r="O23" s="11">
        <v>0</v>
      </c>
      <c r="P23" s="30">
        <f t="shared" si="1"/>
        <v>9.5</v>
      </c>
      <c r="Q23" s="32">
        <f t="shared" si="2"/>
        <v>14.375</v>
      </c>
      <c r="R23" s="19"/>
      <c r="S23" s="19"/>
      <c r="T23" s="19"/>
      <c r="U23" s="19"/>
      <c r="V23" s="19"/>
      <c r="W23" s="19"/>
      <c r="X23" s="9"/>
      <c r="Y23" s="9"/>
      <c r="Z23" s="9"/>
      <c r="AA23" s="27"/>
      <c r="AB23" s="9"/>
      <c r="AC23" s="9"/>
      <c r="AD23" s="9"/>
    </row>
    <row r="24" spans="1:30" ht="15.75">
      <c r="A24" s="1">
        <v>21</v>
      </c>
      <c r="B24" s="2" t="s">
        <v>230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11">
        <f t="shared" si="3"/>
        <v>0</v>
      </c>
      <c r="J24" s="11">
        <v>0</v>
      </c>
      <c r="K24" s="30">
        <f t="shared" si="0"/>
        <v>0</v>
      </c>
      <c r="L24" s="11">
        <v>1.5</v>
      </c>
      <c r="M24" s="34">
        <v>1.2</v>
      </c>
      <c r="N24" s="11">
        <v>0</v>
      </c>
      <c r="O24" s="11">
        <v>0</v>
      </c>
      <c r="P24" s="30">
        <f t="shared" si="1"/>
        <v>2.7</v>
      </c>
      <c r="Q24" s="32">
        <f t="shared" si="2"/>
        <v>2.7</v>
      </c>
      <c r="R24" s="19"/>
      <c r="S24" s="19"/>
      <c r="T24" s="19"/>
      <c r="U24" s="19"/>
      <c r="V24" s="19"/>
      <c r="W24" s="19"/>
      <c r="X24" s="9"/>
      <c r="Y24" s="9"/>
      <c r="Z24" s="9"/>
      <c r="AA24" s="27"/>
      <c r="AB24" s="9"/>
      <c r="AC24" s="9"/>
      <c r="AD24" s="9"/>
    </row>
    <row r="25" spans="1:30" ht="15.75">
      <c r="A25" s="1">
        <v>22</v>
      </c>
      <c r="B25" s="2" t="s">
        <v>231</v>
      </c>
      <c r="C25" s="2">
        <v>2</v>
      </c>
      <c r="D25" s="2">
        <v>0</v>
      </c>
      <c r="E25" s="11">
        <v>2</v>
      </c>
      <c r="F25" s="11">
        <v>2</v>
      </c>
      <c r="G25" s="11">
        <v>0</v>
      </c>
      <c r="H25" s="11">
        <v>0</v>
      </c>
      <c r="I25" s="11">
        <f t="shared" si="3"/>
        <v>6</v>
      </c>
      <c r="J25" s="11">
        <v>0</v>
      </c>
      <c r="K25" s="30">
        <f t="shared" si="0"/>
        <v>2.25</v>
      </c>
      <c r="L25" s="11">
        <v>2.7</v>
      </c>
      <c r="M25" s="34">
        <v>3.3</v>
      </c>
      <c r="N25" s="11">
        <v>0</v>
      </c>
      <c r="O25" s="11">
        <v>0</v>
      </c>
      <c r="P25" s="30">
        <f t="shared" si="1"/>
        <v>6</v>
      </c>
      <c r="Q25" s="32">
        <f t="shared" si="2"/>
        <v>8.25</v>
      </c>
      <c r="R25" s="19"/>
      <c r="S25" s="19"/>
      <c r="T25" s="19"/>
      <c r="U25" s="19"/>
      <c r="V25" s="19"/>
      <c r="W25" s="19"/>
      <c r="X25" s="9"/>
      <c r="Y25" s="9"/>
      <c r="Z25" s="9"/>
      <c r="AA25" s="27"/>
      <c r="AB25" s="9"/>
      <c r="AC25" s="9"/>
      <c r="AD25" s="9"/>
    </row>
    <row r="26" spans="1:30" ht="15.75">
      <c r="A26" s="1">
        <v>23</v>
      </c>
      <c r="B26" s="2" t="s">
        <v>263</v>
      </c>
      <c r="C26" s="2">
        <v>2</v>
      </c>
      <c r="D26" s="2">
        <v>0</v>
      </c>
      <c r="E26" s="11">
        <v>6</v>
      </c>
      <c r="F26" s="11">
        <v>0</v>
      </c>
      <c r="G26" s="11">
        <v>0</v>
      </c>
      <c r="H26" s="11">
        <v>0</v>
      </c>
      <c r="I26" s="11">
        <f t="shared" si="3"/>
        <v>8</v>
      </c>
      <c r="J26" s="11">
        <v>0</v>
      </c>
      <c r="K26" s="30">
        <f t="shared" si="0"/>
        <v>3</v>
      </c>
      <c r="L26" s="11">
        <v>2.7</v>
      </c>
      <c r="M26" s="34">
        <v>5.5</v>
      </c>
      <c r="N26" s="11">
        <v>5</v>
      </c>
      <c r="O26" s="11">
        <v>5</v>
      </c>
      <c r="P26" s="30">
        <f t="shared" si="1"/>
        <v>18.2</v>
      </c>
      <c r="Q26" s="32">
        <f t="shared" si="2"/>
        <v>21.2</v>
      </c>
      <c r="R26" s="19"/>
      <c r="S26" s="19"/>
      <c r="T26" s="19"/>
      <c r="U26" s="19"/>
      <c r="V26" s="19"/>
      <c r="W26" s="19"/>
      <c r="X26" s="9"/>
      <c r="Y26" s="9"/>
      <c r="Z26" s="9"/>
      <c r="AA26" s="27"/>
      <c r="AB26" s="9"/>
      <c r="AC26" s="9"/>
      <c r="AD26" s="9"/>
    </row>
    <row r="27" spans="1:30" ht="15.75">
      <c r="A27" s="1">
        <v>24</v>
      </c>
      <c r="B27" s="2" t="s">
        <v>232</v>
      </c>
      <c r="C27" s="2">
        <v>2</v>
      </c>
      <c r="D27" s="2">
        <v>15</v>
      </c>
      <c r="E27" s="11">
        <v>10</v>
      </c>
      <c r="F27" s="11">
        <v>12</v>
      </c>
      <c r="G27" s="11">
        <v>3</v>
      </c>
      <c r="H27" s="11">
        <v>8</v>
      </c>
      <c r="I27" s="11">
        <f t="shared" si="3"/>
        <v>50</v>
      </c>
      <c r="J27" s="11">
        <v>0</v>
      </c>
      <c r="K27" s="30">
        <f t="shared" si="0"/>
        <v>18.75</v>
      </c>
      <c r="L27" s="11">
        <v>2.1</v>
      </c>
      <c r="M27" s="34">
        <v>6</v>
      </c>
      <c r="N27" s="11">
        <v>6</v>
      </c>
      <c r="O27" s="11">
        <v>0</v>
      </c>
      <c r="P27" s="30">
        <f t="shared" si="1"/>
        <v>14.1</v>
      </c>
      <c r="Q27" s="32">
        <f t="shared" si="2"/>
        <v>32.85</v>
      </c>
      <c r="R27" s="19"/>
      <c r="S27" s="19"/>
      <c r="T27" s="19"/>
      <c r="U27" s="19"/>
      <c r="V27" s="19"/>
      <c r="W27" s="19"/>
      <c r="X27" s="9"/>
      <c r="Y27" s="9"/>
      <c r="Z27" s="9"/>
      <c r="AA27" s="27"/>
      <c r="AB27" s="9"/>
      <c r="AC27" s="9"/>
      <c r="AD27" s="9"/>
    </row>
    <row r="28" spans="1:30" ht="15.75">
      <c r="A28" s="1">
        <v>25</v>
      </c>
      <c r="B28" s="2" t="s">
        <v>233</v>
      </c>
      <c r="C28" s="2">
        <v>2</v>
      </c>
      <c r="D28" s="2">
        <v>7</v>
      </c>
      <c r="E28" s="11">
        <v>3</v>
      </c>
      <c r="F28" s="11">
        <v>8</v>
      </c>
      <c r="G28" s="11">
        <v>10</v>
      </c>
      <c r="H28" s="11">
        <v>3</v>
      </c>
      <c r="I28" s="11">
        <f t="shared" si="3"/>
        <v>33</v>
      </c>
      <c r="J28" s="11">
        <v>0</v>
      </c>
      <c r="K28" s="30">
        <f t="shared" si="0"/>
        <v>12.375</v>
      </c>
      <c r="L28" s="11">
        <v>2.4</v>
      </c>
      <c r="M28" s="34">
        <v>3.4</v>
      </c>
      <c r="N28" s="11">
        <v>6</v>
      </c>
      <c r="O28" s="11">
        <v>0</v>
      </c>
      <c r="P28" s="30">
        <f t="shared" si="1"/>
        <v>11.8</v>
      </c>
      <c r="Q28" s="32">
        <f t="shared" si="2"/>
        <v>24.175</v>
      </c>
      <c r="R28" s="19"/>
      <c r="S28" s="19"/>
      <c r="T28" s="19"/>
      <c r="U28" s="19"/>
      <c r="V28" s="19"/>
      <c r="W28" s="19"/>
      <c r="X28" s="9"/>
      <c r="Y28" s="9"/>
      <c r="Z28" s="9"/>
      <c r="AA28" s="27"/>
      <c r="AB28" s="9"/>
      <c r="AC28" s="9"/>
      <c r="AD28" s="9"/>
    </row>
    <row r="29" spans="1:30" ht="15.75">
      <c r="A29" s="1">
        <v>26</v>
      </c>
      <c r="B29" s="2" t="s">
        <v>211</v>
      </c>
      <c r="C29" s="2">
        <v>2</v>
      </c>
      <c r="D29" s="2">
        <v>15</v>
      </c>
      <c r="E29" s="11">
        <v>7</v>
      </c>
      <c r="F29" s="11">
        <v>10</v>
      </c>
      <c r="G29" s="11">
        <v>5</v>
      </c>
      <c r="H29" s="11">
        <v>8</v>
      </c>
      <c r="I29" s="11">
        <f t="shared" si="3"/>
        <v>47</v>
      </c>
      <c r="J29" s="11">
        <v>0</v>
      </c>
      <c r="K29" s="30">
        <f t="shared" si="0"/>
        <v>17.625</v>
      </c>
      <c r="L29" s="11">
        <v>2.7</v>
      </c>
      <c r="M29" s="34">
        <v>2.5</v>
      </c>
      <c r="N29" s="11">
        <v>6</v>
      </c>
      <c r="O29" s="11">
        <v>10</v>
      </c>
      <c r="P29" s="30">
        <f t="shared" si="1"/>
        <v>21.2</v>
      </c>
      <c r="Q29" s="32">
        <f t="shared" si="2"/>
        <v>38.825</v>
      </c>
      <c r="R29" s="19"/>
      <c r="S29" s="19"/>
      <c r="T29" s="19"/>
      <c r="U29" s="19"/>
      <c r="V29" s="19"/>
      <c r="W29" s="19"/>
      <c r="X29" s="9"/>
      <c r="Y29" s="9"/>
      <c r="Z29" s="9"/>
      <c r="AA29" s="27"/>
      <c r="AB29" s="9"/>
      <c r="AC29" s="9"/>
      <c r="AD29" s="9"/>
    </row>
    <row r="30" spans="1:30" ht="15.75">
      <c r="A30" s="1">
        <v>27</v>
      </c>
      <c r="B30" s="2" t="s">
        <v>125</v>
      </c>
      <c r="C30" s="2">
        <v>0</v>
      </c>
      <c r="D30" s="2">
        <v>0</v>
      </c>
      <c r="E30" s="11">
        <v>0</v>
      </c>
      <c r="F30" s="11">
        <v>0</v>
      </c>
      <c r="G30" s="11">
        <v>0</v>
      </c>
      <c r="H30" s="11">
        <v>0</v>
      </c>
      <c r="I30" s="11">
        <f t="shared" si="3"/>
        <v>0</v>
      </c>
      <c r="J30" s="11">
        <v>0</v>
      </c>
      <c r="K30" s="30">
        <f t="shared" si="0"/>
        <v>0</v>
      </c>
      <c r="L30" s="11">
        <v>2.4</v>
      </c>
      <c r="M30" s="34">
        <v>4.4</v>
      </c>
      <c r="N30" s="11">
        <v>0</v>
      </c>
      <c r="O30" s="11">
        <v>0</v>
      </c>
      <c r="P30" s="30">
        <f t="shared" si="1"/>
        <v>6.800000000000001</v>
      </c>
      <c r="Q30" s="32">
        <f t="shared" si="2"/>
        <v>6.800000000000001</v>
      </c>
      <c r="R30" s="19"/>
      <c r="S30" s="19"/>
      <c r="T30" s="19"/>
      <c r="U30" s="19"/>
      <c r="V30" s="19"/>
      <c r="W30" s="19"/>
      <c r="X30" s="9"/>
      <c r="Y30" s="9"/>
      <c r="Z30" s="9"/>
      <c r="AA30" s="27"/>
      <c r="AB30" s="9"/>
      <c r="AC30" s="9"/>
      <c r="AD30" s="9"/>
    </row>
    <row r="31" spans="1:17" s="39" customFormat="1" ht="12.75">
      <c r="A31" s="35">
        <v>28</v>
      </c>
      <c r="B31" s="36" t="s">
        <v>278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1.2</v>
      </c>
      <c r="M31" s="38">
        <v>0</v>
      </c>
      <c r="N31" s="37">
        <v>0</v>
      </c>
      <c r="O31" s="37">
        <v>0</v>
      </c>
      <c r="P31" s="30">
        <f t="shared" si="1"/>
        <v>1.2</v>
      </c>
      <c r="Q31" s="32">
        <f t="shared" si="2"/>
        <v>1.2</v>
      </c>
    </row>
    <row r="32" spans="5:30" ht="12.75">
      <c r="E32" s="15"/>
      <c r="F32" s="15"/>
      <c r="G32" s="15"/>
      <c r="H32" s="15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</row>
    <row r="33" spans="5:30" ht="12.75">
      <c r="E33" s="15"/>
      <c r="F33" s="15"/>
      <c r="G33" s="15"/>
      <c r="H33" s="15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</row>
  </sheetData>
  <mergeCells count="1">
    <mergeCell ref="C2:K2"/>
  </mergeCells>
  <printOptions/>
  <pageMargins left="1.1023622047244095" right="0.4330708661417323" top="0.2362204724409449" bottom="0.43307086614173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SU-HSE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Reseacher1</cp:lastModifiedBy>
  <cp:lastPrinted>2005-09-01T13:12:07Z</cp:lastPrinted>
  <dcterms:created xsi:type="dcterms:W3CDTF">2004-09-08T09:04:30Z</dcterms:created>
  <dcterms:modified xsi:type="dcterms:W3CDTF">2005-10-17T09:39:22Z</dcterms:modified>
  <cp:category/>
  <cp:version/>
  <cp:contentType/>
  <cp:contentStatus/>
</cp:coreProperties>
</file>